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2"/>
  </bookViews>
  <sheets>
    <sheet name="katA" sheetId="1" r:id="rId1"/>
    <sheet name="katB" sheetId="2" r:id="rId2"/>
    <sheet name="katC" sheetId="3" r:id="rId3"/>
    <sheet name="vsichni" sheetId="4" r:id="rId4"/>
  </sheets>
  <definedNames/>
  <calcPr fullCalcOnLoad="1"/>
</workbook>
</file>

<file path=xl/sharedStrings.xml><?xml version="1.0" encoding="utf-8"?>
<sst xmlns="http://schemas.openxmlformats.org/spreadsheetml/2006/main" count="705" uniqueCount="203">
  <si>
    <t>Por. č.</t>
  </si>
  <si>
    <t>1. úloha</t>
  </si>
  <si>
    <t>2. úloha</t>
  </si>
  <si>
    <t>3. úloha</t>
  </si>
  <si>
    <t>4. úloha</t>
  </si>
  <si>
    <t>Efek.</t>
  </si>
  <si>
    <t>Prehľ.</t>
  </si>
  <si>
    <t>b (10b)</t>
  </si>
  <si>
    <t>Celkem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</si>
  <si>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</si>
  <si>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</si>
  <si>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</si>
  <si>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</si>
  <si>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</si>
  <si>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</si>
  <si>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</si>
  <si>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</si>
  <si>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</si>
  <si>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</si>
  <si>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</si>
  <si>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</si>
  <si>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</si>
  <si>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</si>
  <si>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</si>
  <si>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</si>
  <si>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</si>
  <si>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</si>
  <si>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</si>
  <si>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</si>
  <si>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Pořadí</t>
  </si>
  <si>
    <t>a(10b)</t>
  </si>
  <si>
    <t>b (15b)</t>
  </si>
  <si>
    <t>c (20b)</t>
  </si>
  <si>
    <t>a (10b)</t>
  </si>
  <si>
    <t>d(15)</t>
  </si>
  <si>
    <t>A11</t>
  </si>
  <si>
    <t>A12</t>
  </si>
  <si>
    <t>A13</t>
  </si>
  <si>
    <t>A14</t>
  </si>
  <si>
    <t>B11</t>
  </si>
  <si>
    <t>B12</t>
  </si>
  <si>
    <t>B13</t>
  </si>
  <si>
    <t>B14</t>
  </si>
  <si>
    <t>B15</t>
  </si>
  <si>
    <t>a (5b)</t>
  </si>
  <si>
    <t>c(10)</t>
  </si>
  <si>
    <t>c (25b)</t>
  </si>
  <si>
    <t>d(10)</t>
  </si>
  <si>
    <t>b (20b)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</si>
  <si>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</si>
  <si>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</si>
  <si>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</si>
  <si>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</si>
  <si>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</si>
  <si>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</si>
  <si>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</si>
  <si>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</si>
  <si>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</si>
  <si>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</si>
  <si>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</si>
  <si>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</si>
  <si>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</si>
  <si>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 (10b)</t>
  </si>
  <si>
    <t>c (15b)</t>
  </si>
  <si>
    <t>d(20)</t>
  </si>
  <si>
    <t>e(5)</t>
  </si>
  <si>
    <t>a (20b)</t>
  </si>
  <si>
    <t>a(5b)</t>
  </si>
  <si>
    <t>C14</t>
  </si>
  <si>
    <t>1. člen týmu</t>
  </si>
  <si>
    <t>2. člen týmu</t>
  </si>
  <si>
    <t>3. člen týmu</t>
  </si>
  <si>
    <t>název týmu</t>
  </si>
  <si>
    <t>jméno a příjmení</t>
  </si>
  <si>
    <t>ZŠ s MŠ Hurbanova Martin</t>
  </si>
  <si>
    <t>TimTrajaPatraci</t>
  </si>
  <si>
    <t>Martin Osvald</t>
  </si>
  <si>
    <t>Matúš Komora</t>
  </si>
  <si>
    <t>Martin Orságh</t>
  </si>
  <si>
    <t>Základná škola, Slovenských partizánov 1133/53, Považská Bystrica</t>
  </si>
  <si>
    <t>Mobíci</t>
  </si>
  <si>
    <t>Peter Kolárovec</t>
  </si>
  <si>
    <t>Andrej Hoferica</t>
  </si>
  <si>
    <t>Tomáš Buday</t>
  </si>
  <si>
    <t>Smiles</t>
  </si>
  <si>
    <t>Matej Michálek</t>
  </si>
  <si>
    <t>Adam Lagiň</t>
  </si>
  <si>
    <t>Michal Kališ</t>
  </si>
  <si>
    <t>ZŠ L.Kuby 48, České Budějovice</t>
  </si>
  <si>
    <t>Tomáš Konečný</t>
  </si>
  <si>
    <t>Základná škola, Krosnianska 4, 040 22 Košice</t>
  </si>
  <si>
    <t>Juraj Mičko</t>
  </si>
  <si>
    <t>pc drviči</t>
  </si>
  <si>
    <t>Ivan Sivák</t>
  </si>
  <si>
    <t>Franklin Vaca Velásquez</t>
  </si>
  <si>
    <t>ZŠ Kežmarská 28, Košice</t>
  </si>
  <si>
    <t>Ľuboš Šefčík</t>
  </si>
  <si>
    <t>King Black Dragons</t>
  </si>
  <si>
    <t>Frederik Krjak</t>
  </si>
  <si>
    <t>Lukáš Conrad Luberda</t>
  </si>
  <si>
    <t>Jakub Szamosi</t>
  </si>
  <si>
    <t>TIB, občanské sdružení, Praha</t>
  </si>
  <si>
    <t>Václav Volhejn</t>
  </si>
  <si>
    <t>Vojtěch Tollar</t>
  </si>
  <si>
    <t>Jakub Lukeš</t>
  </si>
  <si>
    <t>ZŠ Praha 13, Mládí 135</t>
  </si>
  <si>
    <t>Dudci</t>
  </si>
  <si>
    <t>Barbora Dudková</t>
  </si>
  <si>
    <t>Tereza Dudková</t>
  </si>
  <si>
    <t>FZŠ Chlupova, Praha 13</t>
  </si>
  <si>
    <t>Anna Hernady</t>
  </si>
  <si>
    <t>ZŠ T.G.Masaryka Hodkovice nad Mohelkou</t>
  </si>
  <si>
    <t>Choboti</t>
  </si>
  <si>
    <t>Marek Hudec</t>
  </si>
  <si>
    <t>Jiří Vojtíšek</t>
  </si>
  <si>
    <t>Radek Hanuš</t>
  </si>
  <si>
    <t>ZŠ Komenkého Spišská Nová Ves</t>
  </si>
  <si>
    <t>Maroš Bartko</t>
  </si>
  <si>
    <t>C_jasig</t>
  </si>
  <si>
    <t>Jakub Záthurecký</t>
  </si>
  <si>
    <t>Šimon Mračko</t>
  </si>
  <si>
    <t>Igor Košík</t>
  </si>
  <si>
    <t>Gymnázium J.V.Jirsíka</t>
  </si>
  <si>
    <t>David Krška</t>
  </si>
  <si>
    <t>HruTi</t>
  </si>
  <si>
    <t>Michal Hruška</t>
  </si>
  <si>
    <t>Marek Timr</t>
  </si>
  <si>
    <t>Gymnázium Golianova 68 Nitra</t>
  </si>
  <si>
    <t>Ondrej Galbavý</t>
  </si>
  <si>
    <t>S.A.S.</t>
  </si>
  <si>
    <t>Jan Poseděl</t>
  </si>
  <si>
    <t>Gymnázium Strakonice</t>
  </si>
  <si>
    <t>Pat a Mat</t>
  </si>
  <si>
    <t>Pavel Veselý</t>
  </si>
  <si>
    <t>Jan Veselý</t>
  </si>
  <si>
    <t>Tomáš Pavlín</t>
  </si>
  <si>
    <t>Jiří Kučera</t>
  </si>
  <si>
    <t>Združená stredná škola elektrotechnická Liptovský Hrádok</t>
  </si>
  <si>
    <t>PC-DA</t>
  </si>
  <si>
    <t>Dávid Antolík</t>
  </si>
  <si>
    <t>Patrik Čevela</t>
  </si>
  <si>
    <t>Gymnázium M. Koperníka Bílovec</t>
  </si>
  <si>
    <t>Lenka Sumbalová</t>
  </si>
  <si>
    <t>Gymnázium Antona Prídavka v Sabinove</t>
  </si>
  <si>
    <t>Maníci</t>
  </si>
  <si>
    <t>Mária Vargovčíková</t>
  </si>
  <si>
    <t>Matej Vargovčík</t>
  </si>
  <si>
    <t>Pavol Vargovčík</t>
  </si>
  <si>
    <t>ZŠ Kubranská 80, Trenčín, Slovakia</t>
  </si>
  <si>
    <t>Procesor</t>
  </si>
  <si>
    <t>Marek Balaj</t>
  </si>
  <si>
    <t>Roman Zahradník</t>
  </si>
  <si>
    <t>Gymnázium J.V.Jirsíka, České Budějovice</t>
  </si>
  <si>
    <t>KuLiTo</t>
  </si>
  <si>
    <t>Michaela Lipánová</t>
  </si>
  <si>
    <t>Tereza Kubešová</t>
  </si>
  <si>
    <t>Vlaďka Tomková</t>
  </si>
  <si>
    <t>Základná škola s materskou školou Podolie</t>
  </si>
  <si>
    <t>Juraj Marák</t>
  </si>
  <si>
    <t>Gymnázium M. Galandu Turčianske Teplice</t>
  </si>
  <si>
    <t>Hviezdičky</t>
  </si>
  <si>
    <t>Andrea Sládková</t>
  </si>
  <si>
    <t>Gabriela Hešková</t>
  </si>
  <si>
    <t>Natália Solařová</t>
  </si>
  <si>
    <t>ZŠ kpt. J. Nálepku v Stupave</t>
  </si>
  <si>
    <t>Uhrinec</t>
  </si>
  <si>
    <t>Oliver Uhrinec</t>
  </si>
  <si>
    <t>ZŠ Dukelská Strakonice</t>
  </si>
  <si>
    <t>VáŠ FiŠ</t>
  </si>
  <si>
    <t>Václav Švec</t>
  </si>
  <si>
    <t>Filip Šmíd</t>
  </si>
  <si>
    <t>Základní škola Kopřivnice, Alšova 1123</t>
  </si>
  <si>
    <t>Kryski</t>
  </si>
  <si>
    <t>Petr Sumbal</t>
  </si>
  <si>
    <t>Adam Jež</t>
  </si>
  <si>
    <t>Tomáš Rychetský</t>
  </si>
  <si>
    <t>Martin Staňa</t>
  </si>
  <si>
    <t>ZŠ Benkova 34 Nitra</t>
  </si>
  <si>
    <t>MSM</t>
  </si>
  <si>
    <t>Michal Bali</t>
  </si>
  <si>
    <t>Martin Prochászka</t>
  </si>
  <si>
    <t>Gymnázium J. Kollára 2, Žiar nad Hronom</t>
  </si>
  <si>
    <t>Petra Páleníková</t>
  </si>
  <si>
    <t>Radim Janda</t>
  </si>
  <si>
    <t>Jiří Zemko</t>
  </si>
  <si>
    <t>DDM Bílina</t>
  </si>
  <si>
    <t>MB tým</t>
  </si>
  <si>
    <t>Jakub Černík</t>
  </si>
  <si>
    <t>Tomáš Procházka</t>
  </si>
  <si>
    <t>Amavet klub č. 884, Nová Dubnica, Slovakia</t>
  </si>
  <si>
    <t>Angels</t>
  </si>
  <si>
    <t>Jakub Bukovčák</t>
  </si>
  <si>
    <t>Mária Bukovčáková</t>
  </si>
  <si>
    <t>F.A.N.S.</t>
  </si>
  <si>
    <t>Filip Ayazi</t>
  </si>
  <si>
    <t>Gymnázium Žďár nad Sázavou, Neumannova 2</t>
  </si>
  <si>
    <t>Ondřej Bartoš</t>
  </si>
  <si>
    <t xml:space="preserve"> </t>
  </si>
  <si>
    <t>Jan Žárský</t>
  </si>
  <si>
    <t>Martin Štěpánek</t>
  </si>
  <si>
    <t>kategorie A</t>
  </si>
  <si>
    <t>kategorie B</t>
  </si>
  <si>
    <t>kategorie 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</si>
</sst>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12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5" borderId="7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3" xfId="0" applyFill="1" applyBorder="1" applyAlignment="1">
      <alignment/>
    </xf>
    <xf numFmtId="0" fontId="1" fillId="5" borderId="2" xfId="0" applyFont="1" applyFill="1" applyBorder="1" applyAlignment="1">
      <alignment/>
    </xf>
    <xf numFmtId="0" fontId="0" fillId="0" borderId="10" xfId="0" applyBorder="1" applyAlignment="1">
      <alignment/>
    </xf>
    <xf numFmtId="0" fontId="1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1" xfId="0" applyFill="1" applyBorder="1" applyAlignment="1">
      <alignment/>
    </xf>
    <xf numFmtId="14" fontId="0" fillId="6" borderId="2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6" borderId="1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3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3" xfId="0" applyFill="1" applyBorder="1" applyAlignment="1">
      <alignment/>
    </xf>
    <xf numFmtId="0" fontId="0" fillId="0" borderId="15" xfId="0" applyBorder="1" applyAlignment="1">
      <alignment/>
    </xf>
    <xf numFmtId="0" fontId="0" fillId="8" borderId="2" xfId="0" applyFont="1" applyFill="1" applyBorder="1" applyAlignment="1">
      <alignment/>
    </xf>
    <xf numFmtId="0" fontId="0" fillId="7" borderId="11" xfId="0" applyFill="1" applyBorder="1" applyAlignment="1">
      <alignment/>
    </xf>
    <xf numFmtId="0" fontId="0" fillId="8" borderId="2" xfId="0" applyFill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0" fillId="8" borderId="7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zoomScale="75" zoomScaleNormal="75" workbookViewId="0" topLeftCell="A1">
      <selection activeCell="C19" sqref="C19"/>
    </sheetView>
  </sheetViews>
  <sheetFormatPr defaultColWidth="9.00390625" defaultRowHeight="12.75"/>
  <cols>
    <col min="2" max="2" width="7.375" style="0" customWidth="1"/>
    <col min="3" max="3" width="17.75390625" style="0" bestFit="1" customWidth="1"/>
    <col min="4" max="4" width="15.125" style="0" bestFit="1" customWidth="1"/>
    <col min="5" max="5" width="22.125" style="0" bestFit="1" customWidth="1"/>
    <col min="6" max="6" width="14.75390625" style="0" bestFit="1" customWidth="1"/>
    <col min="7" max="7" width="34.125" style="0" customWidth="1"/>
  </cols>
  <sheetData>
    <row r="1" spans="1:30" ht="13.5" thickBot="1">
      <c r="A1" s="55" t="s">
        <v>29</v>
      </c>
      <c r="B1" s="61"/>
      <c r="C1" s="14"/>
      <c r="D1" s="14" t="s">
        <v>69</v>
      </c>
      <c r="E1" s="14" t="s">
        <v>70</v>
      </c>
      <c r="F1" s="14" t="s">
        <v>71</v>
      </c>
      <c r="G1" s="63"/>
      <c r="H1" s="64" t="s">
        <v>0</v>
      </c>
      <c r="I1" s="57" t="s">
        <v>1</v>
      </c>
      <c r="J1" s="58"/>
      <c r="K1" s="58"/>
      <c r="L1" s="58"/>
      <c r="M1" s="58"/>
      <c r="N1" s="58"/>
      <c r="O1" s="59"/>
      <c r="P1" s="57" t="s">
        <v>2</v>
      </c>
      <c r="Q1" s="58"/>
      <c r="R1" s="58"/>
      <c r="S1" s="58"/>
      <c r="T1" s="58"/>
      <c r="U1" s="60"/>
      <c r="V1" s="57" t="s">
        <v>3</v>
      </c>
      <c r="W1" s="58"/>
      <c r="X1" s="58"/>
      <c r="Y1" s="58"/>
      <c r="Z1" s="58"/>
      <c r="AA1" s="58"/>
      <c r="AB1" s="60"/>
      <c r="AC1" s="53" t="s">
        <v>8</v>
      </c>
      <c r="AD1" s="55" t="s">
        <v>29</v>
      </c>
    </row>
    <row r="2" spans="1:30" ht="13.5" thickBot="1">
      <c r="A2" s="56"/>
      <c r="B2" s="62"/>
      <c r="C2" s="15" t="s">
        <v>72</v>
      </c>
      <c r="D2" s="15" t="s">
        <v>73</v>
      </c>
      <c r="E2" s="15" t="s">
        <v>73</v>
      </c>
      <c r="F2" s="15" t="s">
        <v>73</v>
      </c>
      <c r="G2" s="63"/>
      <c r="H2" s="65"/>
      <c r="I2" s="1" t="s">
        <v>33</v>
      </c>
      <c r="J2" s="2" t="s">
        <v>31</v>
      </c>
      <c r="K2" s="2" t="s">
        <v>45</v>
      </c>
      <c r="L2" s="2" t="s">
        <v>47</v>
      </c>
      <c r="M2" s="2" t="s">
        <v>5</v>
      </c>
      <c r="N2" s="3" t="s">
        <v>6</v>
      </c>
      <c r="O2" s="4" t="s">
        <v>8</v>
      </c>
      <c r="P2" s="1" t="s">
        <v>30</v>
      </c>
      <c r="Q2" s="2" t="s">
        <v>48</v>
      </c>
      <c r="R2" s="2" t="s">
        <v>63</v>
      </c>
      <c r="S2" s="2" t="s">
        <v>5</v>
      </c>
      <c r="T2" s="2" t="s">
        <v>6</v>
      </c>
      <c r="U2" s="4" t="s">
        <v>8</v>
      </c>
      <c r="V2" s="1" t="s">
        <v>33</v>
      </c>
      <c r="W2" s="2" t="s">
        <v>31</v>
      </c>
      <c r="X2" s="2" t="s">
        <v>32</v>
      </c>
      <c r="Y2" s="2" t="s">
        <v>34</v>
      </c>
      <c r="Z2" s="2" t="s">
        <v>5</v>
      </c>
      <c r="AA2" s="2" t="s">
        <v>6</v>
      </c>
      <c r="AB2" s="4" t="s">
        <v>8</v>
      </c>
      <c r="AC2" s="54"/>
      <c r="AD2" s="56"/>
    </row>
    <row r="3" spans="1:30" s="10" customFormat="1" ht="12.75">
      <c r="A3" s="12">
        <f aca="true" t="shared" si="0" ref="A3:A16">AD3</f>
        <v>1</v>
      </c>
      <c r="B3" s="16" t="s">
        <v>12</v>
      </c>
      <c r="C3" s="18" t="s">
        <v>89</v>
      </c>
      <c r="D3" s="18" t="s">
        <v>89</v>
      </c>
      <c r="E3" s="18"/>
      <c r="F3" s="18"/>
      <c r="G3" s="17" t="s">
        <v>88</v>
      </c>
      <c r="H3" s="5" t="s">
        <v>12</v>
      </c>
      <c r="I3" s="7">
        <v>10</v>
      </c>
      <c r="J3" s="6">
        <v>15</v>
      </c>
      <c r="K3" s="6">
        <v>10</v>
      </c>
      <c r="L3" s="6">
        <v>10</v>
      </c>
      <c r="M3" s="6">
        <v>1.6</v>
      </c>
      <c r="N3" s="6">
        <v>1.7</v>
      </c>
      <c r="O3" s="8">
        <f aca="true" t="shared" si="1" ref="O3:O16">SUM(I3:L3)*M3*N3</f>
        <v>122.39999999999999</v>
      </c>
      <c r="P3" s="1">
        <v>10</v>
      </c>
      <c r="Q3" s="2">
        <v>1</v>
      </c>
      <c r="R3" s="2">
        <v>1</v>
      </c>
      <c r="S3" s="6">
        <v>1.7</v>
      </c>
      <c r="T3" s="6">
        <v>1.6</v>
      </c>
      <c r="U3" s="8">
        <f aca="true" t="shared" si="2" ref="U3:U16">SUM(P3:R3)*S3*T3</f>
        <v>32.64</v>
      </c>
      <c r="V3" s="1">
        <v>9</v>
      </c>
      <c r="W3" s="2">
        <v>14</v>
      </c>
      <c r="X3" s="2">
        <v>15</v>
      </c>
      <c r="Y3" s="2"/>
      <c r="Z3" s="48">
        <v>1.2</v>
      </c>
      <c r="AA3" s="48">
        <v>1.3</v>
      </c>
      <c r="AB3" s="8">
        <f aca="true" t="shared" si="3" ref="AB3:AB16">SUM(V3:Y3)*Z3*AA3</f>
        <v>59.28</v>
      </c>
      <c r="AC3" s="9">
        <f>O3+U3+AB3</f>
        <v>214.32</v>
      </c>
      <c r="AD3" s="12">
        <f aca="true" t="shared" si="4" ref="AD3:AD16">RANK(AC3,$AC$3:$AC$16)</f>
        <v>1</v>
      </c>
    </row>
    <row r="4" spans="1:30" s="10" customFormat="1" ht="12.75">
      <c r="A4" s="12">
        <f t="shared" si="0"/>
        <v>2</v>
      </c>
      <c r="B4" s="2" t="s">
        <v>17</v>
      </c>
      <c r="C4" s="19" t="s">
        <v>102</v>
      </c>
      <c r="D4" s="19" t="s">
        <v>102</v>
      </c>
      <c r="E4" s="19"/>
      <c r="F4" s="19"/>
      <c r="G4" s="2" t="s">
        <v>101</v>
      </c>
      <c r="H4" s="5" t="s">
        <v>17</v>
      </c>
      <c r="I4" s="7">
        <v>10</v>
      </c>
      <c r="J4" s="6">
        <v>15</v>
      </c>
      <c r="K4" s="6">
        <v>10</v>
      </c>
      <c r="L4" s="6">
        <v>10</v>
      </c>
      <c r="M4" s="6">
        <v>1.6</v>
      </c>
      <c r="N4" s="6">
        <v>1.7</v>
      </c>
      <c r="O4" s="8">
        <f t="shared" si="1"/>
        <v>122.39999999999999</v>
      </c>
      <c r="P4" s="1">
        <v>6</v>
      </c>
      <c r="Q4" s="2">
        <v>0</v>
      </c>
      <c r="R4" s="2">
        <v>0</v>
      </c>
      <c r="S4" s="6">
        <v>1.5</v>
      </c>
      <c r="T4" s="6">
        <v>1.2</v>
      </c>
      <c r="U4" s="8">
        <f t="shared" si="2"/>
        <v>10.799999999999999</v>
      </c>
      <c r="V4" s="1">
        <v>6</v>
      </c>
      <c r="W4" s="2">
        <v>12</v>
      </c>
      <c r="X4" s="2">
        <v>5</v>
      </c>
      <c r="Y4" s="2"/>
      <c r="Z4" s="48">
        <v>1.3</v>
      </c>
      <c r="AA4" s="48">
        <v>1.3</v>
      </c>
      <c r="AB4" s="8">
        <f t="shared" si="3"/>
        <v>38.870000000000005</v>
      </c>
      <c r="AC4" s="9">
        <f aca="true" t="shared" si="5" ref="AC4:AC16">O4+U4+AB4</f>
        <v>172.07</v>
      </c>
      <c r="AD4" s="12">
        <f t="shared" si="4"/>
        <v>2</v>
      </c>
    </row>
    <row r="5" spans="1:30" s="10" customFormat="1" ht="12.75">
      <c r="A5" s="12">
        <f t="shared" si="0"/>
        <v>3</v>
      </c>
      <c r="B5" s="2" t="s">
        <v>18</v>
      </c>
      <c r="C5" s="19" t="s">
        <v>103</v>
      </c>
      <c r="D5" s="19" t="s">
        <v>103</v>
      </c>
      <c r="E5" s="19"/>
      <c r="F5" s="19"/>
      <c r="G5" s="2" t="s">
        <v>101</v>
      </c>
      <c r="H5" s="5" t="s">
        <v>18</v>
      </c>
      <c r="I5" s="7">
        <v>10</v>
      </c>
      <c r="J5" s="6">
        <v>15</v>
      </c>
      <c r="K5" s="6">
        <v>10</v>
      </c>
      <c r="L5" s="6">
        <v>10</v>
      </c>
      <c r="M5" s="6">
        <v>1.6</v>
      </c>
      <c r="N5" s="6">
        <v>1.8</v>
      </c>
      <c r="O5" s="8">
        <f t="shared" si="1"/>
        <v>129.6</v>
      </c>
      <c r="P5" s="1">
        <v>8</v>
      </c>
      <c r="Q5" s="2">
        <v>1</v>
      </c>
      <c r="R5" s="2">
        <v>0</v>
      </c>
      <c r="S5" s="6">
        <v>1.4</v>
      </c>
      <c r="T5" s="6">
        <v>1.7</v>
      </c>
      <c r="U5" s="8">
        <f t="shared" si="2"/>
        <v>21.419999999999998</v>
      </c>
      <c r="V5" s="1">
        <v>3</v>
      </c>
      <c r="W5" s="2"/>
      <c r="X5" s="2"/>
      <c r="Y5" s="2"/>
      <c r="Z5" s="48">
        <v>1.3</v>
      </c>
      <c r="AA5" s="48">
        <v>1.4</v>
      </c>
      <c r="AB5" s="8">
        <f t="shared" si="3"/>
        <v>5.46</v>
      </c>
      <c r="AC5" s="9">
        <f t="shared" si="5"/>
        <v>156.48</v>
      </c>
      <c r="AD5" s="12">
        <f t="shared" si="4"/>
        <v>3</v>
      </c>
    </row>
    <row r="6" spans="1:30" s="10" customFormat="1" ht="12.75">
      <c r="A6" s="12">
        <f t="shared" si="0"/>
        <v>4</v>
      </c>
      <c r="B6" s="2" t="s">
        <v>13</v>
      </c>
      <c r="C6" s="19" t="s">
        <v>91</v>
      </c>
      <c r="D6" s="19" t="s">
        <v>91</v>
      </c>
      <c r="E6" s="20"/>
      <c r="F6" s="18"/>
      <c r="G6" s="3" t="s">
        <v>90</v>
      </c>
      <c r="H6" s="5" t="s">
        <v>13</v>
      </c>
      <c r="I6" s="7">
        <v>10</v>
      </c>
      <c r="J6" s="6">
        <v>15</v>
      </c>
      <c r="K6" s="6">
        <v>10</v>
      </c>
      <c r="L6" s="6">
        <v>10</v>
      </c>
      <c r="M6" s="6">
        <v>1.7</v>
      </c>
      <c r="N6" s="6">
        <v>1.3</v>
      </c>
      <c r="O6" s="8">
        <f t="shared" si="1"/>
        <v>99.45</v>
      </c>
      <c r="P6" s="1">
        <v>0</v>
      </c>
      <c r="Q6" s="2">
        <v>0</v>
      </c>
      <c r="R6" s="2">
        <v>0</v>
      </c>
      <c r="S6" s="6">
        <v>1</v>
      </c>
      <c r="T6" s="6">
        <v>1</v>
      </c>
      <c r="U6" s="8">
        <f t="shared" si="2"/>
        <v>0</v>
      </c>
      <c r="V6" s="1">
        <v>10</v>
      </c>
      <c r="W6" s="2">
        <v>13</v>
      </c>
      <c r="X6" s="2">
        <v>4</v>
      </c>
      <c r="Y6" s="2"/>
      <c r="Z6" s="48">
        <v>1.3</v>
      </c>
      <c r="AA6" s="48">
        <v>1.3</v>
      </c>
      <c r="AB6" s="8">
        <f t="shared" si="3"/>
        <v>45.63</v>
      </c>
      <c r="AC6" s="9">
        <f t="shared" si="5"/>
        <v>145.08</v>
      </c>
      <c r="AD6" s="12">
        <f t="shared" si="4"/>
        <v>4</v>
      </c>
    </row>
    <row r="7" spans="1:30" s="10" customFormat="1" ht="12.75">
      <c r="A7" s="12">
        <f t="shared" si="0"/>
        <v>5</v>
      </c>
      <c r="B7" s="2" t="s">
        <v>10</v>
      </c>
      <c r="C7" s="19" t="s">
        <v>80</v>
      </c>
      <c r="D7" s="19" t="s">
        <v>81</v>
      </c>
      <c r="E7" s="19" t="s">
        <v>82</v>
      </c>
      <c r="F7" s="19" t="s">
        <v>83</v>
      </c>
      <c r="G7" s="2" t="s">
        <v>79</v>
      </c>
      <c r="H7" s="5" t="s">
        <v>10</v>
      </c>
      <c r="I7" s="7">
        <v>10</v>
      </c>
      <c r="J7" s="6">
        <v>14</v>
      </c>
      <c r="K7" s="6">
        <v>10</v>
      </c>
      <c r="L7" s="6">
        <v>10</v>
      </c>
      <c r="M7" s="6">
        <v>1.4</v>
      </c>
      <c r="N7" s="6">
        <v>1.5</v>
      </c>
      <c r="O7" s="8">
        <f t="shared" si="1"/>
        <v>92.39999999999999</v>
      </c>
      <c r="P7" s="1">
        <v>3</v>
      </c>
      <c r="Q7" s="2">
        <v>0</v>
      </c>
      <c r="R7" s="2">
        <v>0</v>
      </c>
      <c r="S7" s="6">
        <v>1.4</v>
      </c>
      <c r="T7" s="6">
        <v>1.2</v>
      </c>
      <c r="U7" s="8">
        <f t="shared" si="2"/>
        <v>5.039999999999999</v>
      </c>
      <c r="V7" s="1">
        <v>7</v>
      </c>
      <c r="W7" s="2"/>
      <c r="X7" s="2"/>
      <c r="Y7" s="2"/>
      <c r="Z7" s="48">
        <v>1.3</v>
      </c>
      <c r="AA7" s="48">
        <v>1.2</v>
      </c>
      <c r="AB7" s="8">
        <f t="shared" si="3"/>
        <v>10.92</v>
      </c>
      <c r="AC7" s="9">
        <f t="shared" si="5"/>
        <v>108.36</v>
      </c>
      <c r="AD7" s="12">
        <f t="shared" si="4"/>
        <v>5</v>
      </c>
    </row>
    <row r="8" spans="1:30" s="10" customFormat="1" ht="12.75">
      <c r="A8" s="12">
        <f t="shared" si="0"/>
        <v>6</v>
      </c>
      <c r="B8" s="2" t="s">
        <v>35</v>
      </c>
      <c r="C8" s="19" t="s">
        <v>104</v>
      </c>
      <c r="D8" s="21" t="s">
        <v>104</v>
      </c>
      <c r="E8" s="19"/>
      <c r="F8" s="19"/>
      <c r="G8" s="2" t="s">
        <v>101</v>
      </c>
      <c r="H8" s="5" t="s">
        <v>35</v>
      </c>
      <c r="I8" s="7">
        <v>10</v>
      </c>
      <c r="J8" s="6">
        <v>0</v>
      </c>
      <c r="K8" s="6">
        <v>0</v>
      </c>
      <c r="L8" s="6">
        <v>10</v>
      </c>
      <c r="M8" s="6">
        <v>1.2</v>
      </c>
      <c r="N8" s="6">
        <v>1.7</v>
      </c>
      <c r="O8" s="8">
        <f t="shared" si="1"/>
        <v>40.8</v>
      </c>
      <c r="P8" s="1">
        <v>6</v>
      </c>
      <c r="Q8" s="2">
        <v>0</v>
      </c>
      <c r="R8" s="2">
        <v>0</v>
      </c>
      <c r="S8" s="6">
        <v>1.4</v>
      </c>
      <c r="T8" s="6">
        <v>1.5</v>
      </c>
      <c r="U8" s="8">
        <f t="shared" si="2"/>
        <v>12.599999999999998</v>
      </c>
      <c r="V8" s="1">
        <v>10</v>
      </c>
      <c r="W8" s="2">
        <v>11</v>
      </c>
      <c r="X8" s="2">
        <v>3</v>
      </c>
      <c r="Y8" s="2"/>
      <c r="Z8" s="48">
        <v>1.3</v>
      </c>
      <c r="AA8" s="48">
        <v>1.4</v>
      </c>
      <c r="AB8" s="8">
        <f t="shared" si="3"/>
        <v>43.68</v>
      </c>
      <c r="AC8" s="9">
        <f t="shared" si="5"/>
        <v>97.07999999999998</v>
      </c>
      <c r="AD8" s="12">
        <f t="shared" si="4"/>
        <v>6</v>
      </c>
    </row>
    <row r="9" spans="1:30" s="10" customFormat="1" ht="12.75">
      <c r="A9" s="12">
        <f t="shared" si="0"/>
        <v>7</v>
      </c>
      <c r="B9" s="2" t="s">
        <v>38</v>
      </c>
      <c r="C9" s="26" t="s">
        <v>112</v>
      </c>
      <c r="D9" s="26" t="s">
        <v>113</v>
      </c>
      <c r="E9" s="26" t="s">
        <v>114</v>
      </c>
      <c r="F9" s="26" t="s">
        <v>115</v>
      </c>
      <c r="G9" s="2" t="s">
        <v>111</v>
      </c>
      <c r="H9" s="5" t="s">
        <v>38</v>
      </c>
      <c r="I9" s="7">
        <v>10</v>
      </c>
      <c r="J9" s="6">
        <v>15</v>
      </c>
      <c r="K9" s="6">
        <v>10</v>
      </c>
      <c r="L9" s="6">
        <v>10</v>
      </c>
      <c r="M9" s="6">
        <v>1.2</v>
      </c>
      <c r="N9" s="6">
        <v>1.5</v>
      </c>
      <c r="O9" s="8">
        <f t="shared" si="1"/>
        <v>81</v>
      </c>
      <c r="P9" s="1">
        <v>3</v>
      </c>
      <c r="Q9" s="2">
        <v>0</v>
      </c>
      <c r="R9" s="2">
        <v>0</v>
      </c>
      <c r="S9" s="6">
        <v>1</v>
      </c>
      <c r="T9" s="6">
        <v>1</v>
      </c>
      <c r="U9" s="8">
        <f t="shared" si="2"/>
        <v>3</v>
      </c>
      <c r="V9" s="1">
        <v>0</v>
      </c>
      <c r="W9" s="2"/>
      <c r="X9" s="2"/>
      <c r="Y9" s="2"/>
      <c r="Z9" s="48">
        <v>1</v>
      </c>
      <c r="AA9" s="48">
        <v>1</v>
      </c>
      <c r="AB9" s="8">
        <f t="shared" si="3"/>
        <v>0</v>
      </c>
      <c r="AC9" s="9">
        <f t="shared" si="5"/>
        <v>84</v>
      </c>
      <c r="AD9" s="12">
        <f t="shared" si="4"/>
        <v>7</v>
      </c>
    </row>
    <row r="10" spans="1:30" s="10" customFormat="1" ht="12.75">
      <c r="A10" s="12">
        <f t="shared" si="0"/>
        <v>8</v>
      </c>
      <c r="B10" s="2" t="s">
        <v>11</v>
      </c>
      <c r="C10" s="25" t="s">
        <v>84</v>
      </c>
      <c r="D10" s="25" t="s">
        <v>85</v>
      </c>
      <c r="E10" s="25" t="s">
        <v>86</v>
      </c>
      <c r="F10" s="25" t="s">
        <v>87</v>
      </c>
      <c r="G10" s="23" t="s">
        <v>79</v>
      </c>
      <c r="H10" s="5" t="s">
        <v>11</v>
      </c>
      <c r="I10" s="7">
        <v>9</v>
      </c>
      <c r="J10" s="6">
        <v>9</v>
      </c>
      <c r="K10" s="6">
        <v>8</v>
      </c>
      <c r="L10" s="6">
        <v>4</v>
      </c>
      <c r="M10" s="6">
        <v>1.2</v>
      </c>
      <c r="N10" s="6">
        <v>1.5</v>
      </c>
      <c r="O10" s="8">
        <f t="shared" si="1"/>
        <v>54</v>
      </c>
      <c r="P10" s="1">
        <v>5</v>
      </c>
      <c r="Q10" s="2">
        <v>0</v>
      </c>
      <c r="R10" s="2">
        <v>0</v>
      </c>
      <c r="S10" s="6">
        <v>1.4</v>
      </c>
      <c r="T10" s="6">
        <v>1.3</v>
      </c>
      <c r="U10" s="8">
        <f t="shared" si="2"/>
        <v>9.1</v>
      </c>
      <c r="V10" s="1">
        <v>3</v>
      </c>
      <c r="W10" s="2"/>
      <c r="X10" s="2"/>
      <c r="Y10" s="2"/>
      <c r="Z10" s="48">
        <v>1.3</v>
      </c>
      <c r="AA10" s="48">
        <v>1.1</v>
      </c>
      <c r="AB10" s="8">
        <f t="shared" si="3"/>
        <v>4.290000000000001</v>
      </c>
      <c r="AC10" s="9">
        <f t="shared" si="5"/>
        <v>67.39</v>
      </c>
      <c r="AD10" s="12">
        <f t="shared" si="4"/>
        <v>8</v>
      </c>
    </row>
    <row r="11" spans="1:30" s="10" customFormat="1" ht="12.75">
      <c r="A11" s="12">
        <f t="shared" si="0"/>
        <v>9</v>
      </c>
      <c r="B11" s="2" t="s">
        <v>15</v>
      </c>
      <c r="C11" s="22" t="s">
        <v>96</v>
      </c>
      <c r="D11" s="22" t="s">
        <v>96</v>
      </c>
      <c r="E11" s="19"/>
      <c r="F11" s="19"/>
      <c r="G11" s="2" t="s">
        <v>95</v>
      </c>
      <c r="H11" s="5" t="s">
        <v>15</v>
      </c>
      <c r="I11" s="7">
        <v>10</v>
      </c>
      <c r="J11" s="6">
        <v>15</v>
      </c>
      <c r="K11" s="6">
        <v>0</v>
      </c>
      <c r="L11" s="6">
        <v>9</v>
      </c>
      <c r="M11" s="6">
        <v>1.1</v>
      </c>
      <c r="N11" s="6">
        <v>1.4</v>
      </c>
      <c r="O11" s="8">
        <f t="shared" si="1"/>
        <v>52.36000000000001</v>
      </c>
      <c r="P11" s="1">
        <v>2</v>
      </c>
      <c r="Q11" s="2">
        <v>0</v>
      </c>
      <c r="R11" s="2">
        <v>0</v>
      </c>
      <c r="S11" s="6">
        <v>1.1</v>
      </c>
      <c r="T11" s="6">
        <v>1.2</v>
      </c>
      <c r="U11" s="8">
        <f t="shared" si="2"/>
        <v>2.64</v>
      </c>
      <c r="V11" s="1">
        <v>5</v>
      </c>
      <c r="W11" s="2"/>
      <c r="X11" s="2"/>
      <c r="Y11" s="2"/>
      <c r="Z11" s="48">
        <v>1.3</v>
      </c>
      <c r="AA11" s="48">
        <v>1.3</v>
      </c>
      <c r="AB11" s="8">
        <f t="shared" si="3"/>
        <v>8.450000000000001</v>
      </c>
      <c r="AC11" s="9">
        <f t="shared" si="5"/>
        <v>63.45000000000001</v>
      </c>
      <c r="AD11" s="12">
        <f t="shared" si="4"/>
        <v>9</v>
      </c>
    </row>
    <row r="12" spans="1:30" s="10" customFormat="1" ht="12.75">
      <c r="A12" s="12">
        <f t="shared" si="0"/>
        <v>10</v>
      </c>
      <c r="B12" s="2" t="s">
        <v>9</v>
      </c>
      <c r="C12" s="19" t="s">
        <v>75</v>
      </c>
      <c r="D12" s="19" t="s">
        <v>76</v>
      </c>
      <c r="E12" s="19" t="s">
        <v>77</v>
      </c>
      <c r="F12" s="19" t="s">
        <v>78</v>
      </c>
      <c r="G12" s="2" t="s">
        <v>74</v>
      </c>
      <c r="H12" s="5" t="s">
        <v>9</v>
      </c>
      <c r="I12" s="7">
        <v>10</v>
      </c>
      <c r="J12" s="6">
        <v>12</v>
      </c>
      <c r="K12" s="6">
        <v>0</v>
      </c>
      <c r="L12" s="6">
        <v>0</v>
      </c>
      <c r="M12" s="6">
        <v>1.3</v>
      </c>
      <c r="N12" s="6">
        <v>1.2</v>
      </c>
      <c r="O12" s="8">
        <f t="shared" si="1"/>
        <v>34.32</v>
      </c>
      <c r="P12" s="1">
        <v>5</v>
      </c>
      <c r="Q12" s="2">
        <v>0</v>
      </c>
      <c r="R12" s="2">
        <v>0</v>
      </c>
      <c r="S12" s="6">
        <v>1.1</v>
      </c>
      <c r="T12" s="6">
        <v>1.3</v>
      </c>
      <c r="U12" s="8">
        <f t="shared" si="2"/>
        <v>7.15</v>
      </c>
      <c r="V12" s="1">
        <v>5</v>
      </c>
      <c r="W12" s="2"/>
      <c r="X12" s="2"/>
      <c r="Y12" s="2"/>
      <c r="Z12" s="48">
        <v>1.3</v>
      </c>
      <c r="AA12" s="48">
        <v>1.1</v>
      </c>
      <c r="AB12" s="8">
        <f t="shared" si="3"/>
        <v>7.15</v>
      </c>
      <c r="AC12" s="9">
        <f t="shared" si="5"/>
        <v>48.62</v>
      </c>
      <c r="AD12" s="12">
        <f t="shared" si="4"/>
        <v>10</v>
      </c>
    </row>
    <row r="13" spans="1:30" s="10" customFormat="1" ht="12.75">
      <c r="A13" s="12">
        <f t="shared" si="0"/>
        <v>11</v>
      </c>
      <c r="B13" s="2" t="s">
        <v>36</v>
      </c>
      <c r="C13" s="19" t="s">
        <v>106</v>
      </c>
      <c r="D13" s="19" t="s">
        <v>107</v>
      </c>
      <c r="E13" s="19" t="s">
        <v>108</v>
      </c>
      <c r="F13" s="19"/>
      <c r="G13" s="2" t="s">
        <v>105</v>
      </c>
      <c r="H13" s="5" t="s">
        <v>36</v>
      </c>
      <c r="I13" s="7">
        <v>10</v>
      </c>
      <c r="J13" s="6">
        <v>0</v>
      </c>
      <c r="K13" s="6">
        <v>0</v>
      </c>
      <c r="L13" s="6">
        <v>0</v>
      </c>
      <c r="M13" s="6">
        <v>1.2</v>
      </c>
      <c r="N13" s="6">
        <v>1.7</v>
      </c>
      <c r="O13" s="8">
        <f t="shared" si="1"/>
        <v>20.4</v>
      </c>
      <c r="P13" s="1">
        <v>4</v>
      </c>
      <c r="Q13" s="2">
        <v>0</v>
      </c>
      <c r="R13" s="2">
        <v>0</v>
      </c>
      <c r="S13" s="6">
        <v>1.1</v>
      </c>
      <c r="T13" s="6">
        <v>1.1</v>
      </c>
      <c r="U13" s="8">
        <f t="shared" si="2"/>
        <v>4.840000000000001</v>
      </c>
      <c r="V13" s="1">
        <v>6</v>
      </c>
      <c r="W13" s="2"/>
      <c r="X13" s="2"/>
      <c r="Y13" s="2"/>
      <c r="Z13" s="48">
        <v>1.3</v>
      </c>
      <c r="AA13" s="48">
        <v>1.4</v>
      </c>
      <c r="AB13" s="8">
        <f t="shared" si="3"/>
        <v>10.92</v>
      </c>
      <c r="AC13" s="9">
        <f t="shared" si="5"/>
        <v>36.16</v>
      </c>
      <c r="AD13" s="12">
        <f t="shared" si="4"/>
        <v>11</v>
      </c>
    </row>
    <row r="14" spans="1:30" s="10" customFormat="1" ht="12.75">
      <c r="A14" s="12">
        <f t="shared" si="0"/>
        <v>12</v>
      </c>
      <c r="B14" s="2" t="s">
        <v>37</v>
      </c>
      <c r="C14" s="19" t="s">
        <v>110</v>
      </c>
      <c r="D14" s="19" t="s">
        <v>110</v>
      </c>
      <c r="E14" s="19"/>
      <c r="F14" s="19"/>
      <c r="G14" s="2" t="s">
        <v>109</v>
      </c>
      <c r="H14" s="5" t="s">
        <v>37</v>
      </c>
      <c r="I14" s="7">
        <v>9</v>
      </c>
      <c r="J14" s="6">
        <v>3</v>
      </c>
      <c r="K14" s="6">
        <v>0</v>
      </c>
      <c r="L14" s="6">
        <v>0</v>
      </c>
      <c r="M14" s="6">
        <v>1.2</v>
      </c>
      <c r="N14" s="6">
        <v>1.6</v>
      </c>
      <c r="O14" s="8">
        <f t="shared" si="1"/>
        <v>23.04</v>
      </c>
      <c r="P14" s="1">
        <v>1</v>
      </c>
      <c r="Q14" s="2">
        <v>0</v>
      </c>
      <c r="R14" s="2">
        <v>0</v>
      </c>
      <c r="S14" s="6">
        <v>1.1</v>
      </c>
      <c r="T14" s="6">
        <v>1.2</v>
      </c>
      <c r="U14" s="8">
        <f t="shared" si="2"/>
        <v>1.32</v>
      </c>
      <c r="V14" s="1">
        <v>4</v>
      </c>
      <c r="W14" s="2">
        <v>2</v>
      </c>
      <c r="X14" s="2"/>
      <c r="Y14" s="2"/>
      <c r="Z14" s="48">
        <v>1.3</v>
      </c>
      <c r="AA14" s="48">
        <v>1.4</v>
      </c>
      <c r="AB14" s="8">
        <f t="shared" si="3"/>
        <v>10.92</v>
      </c>
      <c r="AC14" s="9">
        <f t="shared" si="5"/>
        <v>35.28</v>
      </c>
      <c r="AD14" s="12">
        <f t="shared" si="4"/>
        <v>12</v>
      </c>
    </row>
    <row r="15" spans="1:30" s="10" customFormat="1" ht="12.75">
      <c r="A15" s="12">
        <f t="shared" si="0"/>
        <v>13</v>
      </c>
      <c r="B15" s="2" t="s">
        <v>16</v>
      </c>
      <c r="C15" s="24" t="s">
        <v>97</v>
      </c>
      <c r="D15" s="24" t="s">
        <v>98</v>
      </c>
      <c r="E15" s="24" t="s">
        <v>99</v>
      </c>
      <c r="F15" s="24" t="s">
        <v>100</v>
      </c>
      <c r="G15" s="23" t="s">
        <v>95</v>
      </c>
      <c r="H15" s="5" t="s">
        <v>16</v>
      </c>
      <c r="I15" s="7">
        <v>10</v>
      </c>
      <c r="J15" s="6">
        <v>1</v>
      </c>
      <c r="K15" s="6">
        <v>8</v>
      </c>
      <c r="L15" s="6">
        <v>1</v>
      </c>
      <c r="M15" s="6">
        <v>1.2</v>
      </c>
      <c r="N15" s="48">
        <v>1</v>
      </c>
      <c r="O15" s="8">
        <f t="shared" si="1"/>
        <v>24</v>
      </c>
      <c r="P15" s="1">
        <v>1</v>
      </c>
      <c r="Q15" s="2">
        <v>0</v>
      </c>
      <c r="R15" s="2">
        <v>0</v>
      </c>
      <c r="S15" s="6">
        <v>1</v>
      </c>
      <c r="T15" s="6">
        <v>1.1</v>
      </c>
      <c r="U15" s="8">
        <f t="shared" si="2"/>
        <v>1.1</v>
      </c>
      <c r="V15" s="1">
        <v>7</v>
      </c>
      <c r="W15" s="2"/>
      <c r="X15" s="2"/>
      <c r="Y15" s="2"/>
      <c r="Z15" s="48">
        <v>1.2</v>
      </c>
      <c r="AA15" s="48">
        <v>1.1</v>
      </c>
      <c r="AB15" s="8">
        <f t="shared" si="3"/>
        <v>9.240000000000002</v>
      </c>
      <c r="AC15" s="9">
        <f t="shared" si="5"/>
        <v>34.34</v>
      </c>
      <c r="AD15" s="12">
        <f t="shared" si="4"/>
        <v>13</v>
      </c>
    </row>
    <row r="16" spans="1:30" s="10" customFormat="1" ht="12.75">
      <c r="A16" s="12">
        <f t="shared" si="0"/>
        <v>14</v>
      </c>
      <c r="B16" s="2" t="s">
        <v>14</v>
      </c>
      <c r="C16" s="19" t="s">
        <v>92</v>
      </c>
      <c r="D16" s="19" t="s">
        <v>93</v>
      </c>
      <c r="E16" s="19" t="s">
        <v>94</v>
      </c>
      <c r="F16" s="19"/>
      <c r="G16" s="2" t="s">
        <v>90</v>
      </c>
      <c r="H16" s="5" t="s">
        <v>14</v>
      </c>
      <c r="I16" s="7">
        <v>10</v>
      </c>
      <c r="J16" s="6">
        <v>6</v>
      </c>
      <c r="K16" s="6">
        <v>0</v>
      </c>
      <c r="L16" s="6">
        <v>5</v>
      </c>
      <c r="M16" s="6">
        <v>1.2</v>
      </c>
      <c r="N16" s="6">
        <v>1.2</v>
      </c>
      <c r="O16" s="8">
        <f t="shared" si="1"/>
        <v>30.24</v>
      </c>
      <c r="P16" s="1">
        <v>1</v>
      </c>
      <c r="Q16" s="2">
        <v>0</v>
      </c>
      <c r="R16" s="2">
        <v>0</v>
      </c>
      <c r="S16" s="6">
        <v>1</v>
      </c>
      <c r="T16" s="6">
        <v>1.1</v>
      </c>
      <c r="U16" s="8">
        <f t="shared" si="2"/>
        <v>1.1</v>
      </c>
      <c r="V16" s="1"/>
      <c r="W16" s="2"/>
      <c r="X16" s="2"/>
      <c r="Y16" s="2"/>
      <c r="Z16" s="48">
        <v>1</v>
      </c>
      <c r="AA16" s="48">
        <v>1</v>
      </c>
      <c r="AB16" s="8">
        <f t="shared" si="3"/>
        <v>0</v>
      </c>
      <c r="AC16" s="9">
        <f t="shared" si="5"/>
        <v>31.34</v>
      </c>
      <c r="AD16" s="12">
        <f t="shared" si="4"/>
        <v>14</v>
      </c>
    </row>
  </sheetData>
  <mergeCells count="9">
    <mergeCell ref="A1:A2"/>
    <mergeCell ref="B1:B2"/>
    <mergeCell ref="G1:G2"/>
    <mergeCell ref="H1:H2"/>
    <mergeCell ref="AC1:AC2"/>
    <mergeCell ref="AD1:AD2"/>
    <mergeCell ref="I1:O1"/>
    <mergeCell ref="P1:U1"/>
    <mergeCell ref="V1:AB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"/>
  <sheetViews>
    <sheetView workbookViewId="0" topLeftCell="A1">
      <selection activeCell="A3" sqref="A3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18.875" style="0" bestFit="1" customWidth="1"/>
    <col min="4" max="4" width="16.875" style="0" bestFit="1" customWidth="1"/>
    <col min="5" max="5" width="19.125" style="0" customWidth="1"/>
    <col min="6" max="6" width="16.875" style="0" bestFit="1" customWidth="1"/>
    <col min="7" max="7" width="48.625" style="0" customWidth="1"/>
    <col min="8" max="8" width="6.00390625" style="0" bestFit="1" customWidth="1"/>
    <col min="9" max="9" width="8.00390625" style="0" bestFit="1" customWidth="1"/>
    <col min="10" max="10" width="5.75390625" style="0" bestFit="1" customWidth="1"/>
    <col min="11" max="11" width="6.75390625" style="0" bestFit="1" customWidth="1"/>
    <col min="12" max="12" width="5.75390625" style="0" bestFit="1" customWidth="1"/>
    <col min="13" max="13" width="5.25390625" style="0" bestFit="1" customWidth="1"/>
    <col min="14" max="14" width="6.00390625" style="0" bestFit="1" customWidth="1"/>
    <col min="15" max="15" width="7.25390625" style="0" bestFit="1" customWidth="1"/>
    <col min="16" max="16" width="5.75390625" style="0" bestFit="1" customWidth="1"/>
    <col min="17" max="18" width="6.75390625" style="0" bestFit="1" customWidth="1"/>
    <col min="19" max="19" width="6.75390625" style="0" customWidth="1"/>
    <col min="20" max="20" width="5.25390625" style="0" bestFit="1" customWidth="1"/>
    <col min="21" max="21" width="6.00390625" style="0" bestFit="1" customWidth="1"/>
    <col min="22" max="22" width="7.25390625" style="0" bestFit="1" customWidth="1"/>
    <col min="23" max="23" width="6.75390625" style="0" bestFit="1" customWidth="1"/>
    <col min="24" max="24" width="7.625" style="0" bestFit="1" customWidth="1"/>
    <col min="25" max="25" width="7.375" style="0" bestFit="1" customWidth="1"/>
    <col min="26" max="26" width="6.75390625" style="0" customWidth="1"/>
    <col min="27" max="27" width="6.75390625" style="0" bestFit="1" customWidth="1"/>
    <col min="28" max="28" width="5.25390625" style="0" bestFit="1" customWidth="1"/>
    <col min="29" max="29" width="6.00390625" style="0" bestFit="1" customWidth="1"/>
    <col min="30" max="30" width="7.25390625" style="0" bestFit="1" customWidth="1"/>
    <col min="32" max="32" width="9.125" style="11" customWidth="1"/>
  </cols>
  <sheetData>
    <row r="1" spans="1:38" ht="13.5" thickBot="1">
      <c r="A1" s="55" t="s">
        <v>29</v>
      </c>
      <c r="B1" s="61"/>
      <c r="C1" s="14"/>
      <c r="D1" s="14" t="s">
        <v>69</v>
      </c>
      <c r="E1" s="14" t="s">
        <v>70</v>
      </c>
      <c r="F1" s="14" t="s">
        <v>71</v>
      </c>
      <c r="G1" s="63"/>
      <c r="H1" s="64" t="s">
        <v>0</v>
      </c>
      <c r="I1" s="57" t="s">
        <v>1</v>
      </c>
      <c r="J1" s="58"/>
      <c r="K1" s="58"/>
      <c r="L1" s="58"/>
      <c r="M1" s="58"/>
      <c r="N1" s="58"/>
      <c r="O1" s="59"/>
      <c r="P1" s="57" t="s">
        <v>2</v>
      </c>
      <c r="Q1" s="58"/>
      <c r="R1" s="58"/>
      <c r="S1" s="58"/>
      <c r="T1" s="58"/>
      <c r="U1" s="60"/>
      <c r="V1" s="57" t="s">
        <v>3</v>
      </c>
      <c r="W1" s="58"/>
      <c r="X1" s="58"/>
      <c r="Y1" s="58"/>
      <c r="Z1" s="58"/>
      <c r="AA1" s="58"/>
      <c r="AB1" s="60"/>
      <c r="AC1" s="57" t="s">
        <v>4</v>
      </c>
      <c r="AD1" s="58"/>
      <c r="AE1" s="58"/>
      <c r="AF1" s="58"/>
      <c r="AG1" s="58"/>
      <c r="AH1" s="58"/>
      <c r="AI1" s="58"/>
      <c r="AJ1" s="66"/>
      <c r="AK1" s="53" t="s">
        <v>8</v>
      </c>
      <c r="AL1" s="55" t="s">
        <v>29</v>
      </c>
    </row>
    <row r="2" spans="1:38" ht="13.5" thickBot="1">
      <c r="A2" s="56"/>
      <c r="B2" s="62"/>
      <c r="C2" s="15" t="s">
        <v>72</v>
      </c>
      <c r="D2" s="15" t="s">
        <v>73</v>
      </c>
      <c r="E2" s="15" t="s">
        <v>73</v>
      </c>
      <c r="F2" s="15" t="s">
        <v>73</v>
      </c>
      <c r="G2" s="63"/>
      <c r="H2" s="65"/>
      <c r="I2" s="1" t="s">
        <v>33</v>
      </c>
      <c r="J2" s="2" t="s">
        <v>31</v>
      </c>
      <c r="K2" s="2" t="s">
        <v>45</v>
      </c>
      <c r="L2" s="2" t="s">
        <v>47</v>
      </c>
      <c r="M2" s="2" t="s">
        <v>5</v>
      </c>
      <c r="N2" s="3" t="s">
        <v>6</v>
      </c>
      <c r="O2" s="4" t="s">
        <v>8</v>
      </c>
      <c r="P2" s="1" t="s">
        <v>30</v>
      </c>
      <c r="Q2" s="2" t="s">
        <v>48</v>
      </c>
      <c r="R2" s="2" t="s">
        <v>63</v>
      </c>
      <c r="S2" s="2" t="s">
        <v>5</v>
      </c>
      <c r="T2" s="2" t="s">
        <v>6</v>
      </c>
      <c r="U2" s="4" t="s">
        <v>8</v>
      </c>
      <c r="V2" s="1" t="s">
        <v>33</v>
      </c>
      <c r="W2" s="2" t="s">
        <v>31</v>
      </c>
      <c r="X2" s="2" t="s">
        <v>32</v>
      </c>
      <c r="Y2" s="2" t="s">
        <v>34</v>
      </c>
      <c r="Z2" s="2" t="s">
        <v>5</v>
      </c>
      <c r="AA2" s="2" t="s">
        <v>6</v>
      </c>
      <c r="AB2" s="4" t="s">
        <v>8</v>
      </c>
      <c r="AC2" s="1" t="s">
        <v>44</v>
      </c>
      <c r="AD2" s="2" t="s">
        <v>31</v>
      </c>
      <c r="AE2" s="2" t="s">
        <v>63</v>
      </c>
      <c r="AF2" s="2" t="s">
        <v>64</v>
      </c>
      <c r="AG2" s="13" t="s">
        <v>65</v>
      </c>
      <c r="AH2" s="2" t="s">
        <v>5</v>
      </c>
      <c r="AI2" s="2" t="s">
        <v>6</v>
      </c>
      <c r="AJ2" s="4" t="s">
        <v>8</v>
      </c>
      <c r="AK2" s="54"/>
      <c r="AL2" s="56"/>
    </row>
    <row r="3" spans="1:38" s="10" customFormat="1" ht="12.75">
      <c r="A3" s="12">
        <f aca="true" t="shared" si="0" ref="A3:A17">AL3</f>
        <v>1</v>
      </c>
      <c r="B3" s="16" t="s">
        <v>42</v>
      </c>
      <c r="C3" s="50" t="s">
        <v>196</v>
      </c>
      <c r="D3" s="50" t="s">
        <v>196</v>
      </c>
      <c r="E3" s="39"/>
      <c r="F3" s="38"/>
      <c r="G3" s="16" t="s">
        <v>195</v>
      </c>
      <c r="H3" s="5" t="s">
        <v>42</v>
      </c>
      <c r="I3" s="7"/>
      <c r="J3" s="6"/>
      <c r="K3" s="6"/>
      <c r="L3" s="6"/>
      <c r="M3" s="6">
        <v>1</v>
      </c>
      <c r="N3" s="6">
        <v>1</v>
      </c>
      <c r="O3" s="8">
        <f aca="true" t="shared" si="1" ref="O3:O17">SUM(I3:L3)*M3*N3</f>
        <v>0</v>
      </c>
      <c r="P3" s="1">
        <v>9</v>
      </c>
      <c r="Q3" s="2">
        <v>8</v>
      </c>
      <c r="R3" s="2">
        <v>0</v>
      </c>
      <c r="S3" s="6">
        <v>1.7</v>
      </c>
      <c r="T3" s="6">
        <v>1.4</v>
      </c>
      <c r="U3" s="8">
        <f aca="true" t="shared" si="2" ref="U3:U17">SUM(P3:R3)*S3*T3</f>
        <v>40.459999999999994</v>
      </c>
      <c r="V3" s="1">
        <v>9</v>
      </c>
      <c r="W3" s="2">
        <v>15</v>
      </c>
      <c r="X3" s="2">
        <v>18</v>
      </c>
      <c r="Y3" s="2">
        <v>15</v>
      </c>
      <c r="Z3" s="48">
        <v>2</v>
      </c>
      <c r="AA3" s="48">
        <v>2</v>
      </c>
      <c r="AB3" s="8">
        <f aca="true" t="shared" si="3" ref="AB3:AB17">SUM(V3:Y3)*Z3*AA3</f>
        <v>228</v>
      </c>
      <c r="AC3" s="7">
        <v>5</v>
      </c>
      <c r="AD3" s="6">
        <v>15</v>
      </c>
      <c r="AE3" s="6">
        <v>15</v>
      </c>
      <c r="AF3" s="6">
        <v>20</v>
      </c>
      <c r="AG3" s="6">
        <v>5</v>
      </c>
      <c r="AH3" s="6">
        <v>1.8</v>
      </c>
      <c r="AI3" s="6">
        <v>1.8</v>
      </c>
      <c r="AJ3" s="8">
        <f aca="true" t="shared" si="4" ref="AJ3:AJ17">SUM(AC3:AG3)*AH3*AI3</f>
        <v>194.4</v>
      </c>
      <c r="AK3" s="9">
        <f aca="true" t="shared" si="5" ref="AK3:AK17">O3+U3+AB3+AJ3</f>
        <v>462.86</v>
      </c>
      <c r="AL3" s="12">
        <f>RANK(AK3,$AK$3:$AK$16)</f>
        <v>1</v>
      </c>
    </row>
    <row r="4" spans="1:38" s="10" customFormat="1" ht="12.75">
      <c r="A4" s="12">
        <f t="shared" si="0"/>
        <v>2</v>
      </c>
      <c r="B4" s="2" t="s">
        <v>24</v>
      </c>
      <c r="C4" s="40" t="s">
        <v>176</v>
      </c>
      <c r="D4" s="40" t="s">
        <v>176</v>
      </c>
      <c r="E4" s="40"/>
      <c r="F4" s="40"/>
      <c r="G4" s="2" t="s">
        <v>171</v>
      </c>
      <c r="H4" s="5" t="s">
        <v>24</v>
      </c>
      <c r="I4" s="7"/>
      <c r="J4" s="6"/>
      <c r="K4" s="6"/>
      <c r="L4" s="6"/>
      <c r="M4" s="6">
        <v>1</v>
      </c>
      <c r="N4" s="6">
        <v>1</v>
      </c>
      <c r="O4" s="8">
        <f t="shared" si="1"/>
        <v>0</v>
      </c>
      <c r="P4" s="1">
        <v>10</v>
      </c>
      <c r="Q4" s="2">
        <v>9</v>
      </c>
      <c r="R4" s="2">
        <v>15</v>
      </c>
      <c r="S4" s="6">
        <v>1.6</v>
      </c>
      <c r="T4" s="6">
        <v>1.4</v>
      </c>
      <c r="U4" s="8">
        <f t="shared" si="2"/>
        <v>76.16</v>
      </c>
      <c r="V4" s="1">
        <v>10</v>
      </c>
      <c r="W4" s="2">
        <v>9</v>
      </c>
      <c r="X4" s="2"/>
      <c r="Y4" s="2"/>
      <c r="Z4" s="48">
        <v>1.6</v>
      </c>
      <c r="AA4" s="48">
        <v>1.3</v>
      </c>
      <c r="AB4" s="8">
        <f t="shared" si="3"/>
        <v>39.52</v>
      </c>
      <c r="AC4" s="7">
        <v>5</v>
      </c>
      <c r="AD4" s="6">
        <v>15</v>
      </c>
      <c r="AE4" s="6">
        <v>15</v>
      </c>
      <c r="AF4" s="6">
        <v>20</v>
      </c>
      <c r="AG4" s="6">
        <v>4</v>
      </c>
      <c r="AH4" s="6">
        <v>1.9</v>
      </c>
      <c r="AI4" s="6">
        <v>1.6</v>
      </c>
      <c r="AJ4" s="8">
        <f t="shared" si="4"/>
        <v>179.36</v>
      </c>
      <c r="AK4" s="9">
        <f t="shared" si="5"/>
        <v>295.04</v>
      </c>
      <c r="AL4" s="12">
        <f aca="true" t="shared" si="6" ref="AL4:AL16">RANK(AK4,$AK$3:$AK$16)</f>
        <v>2</v>
      </c>
    </row>
    <row r="5" spans="1:38" s="10" customFormat="1" ht="12.75">
      <c r="A5" s="12">
        <f t="shared" si="0"/>
        <v>3</v>
      </c>
      <c r="B5" s="2" t="s">
        <v>26</v>
      </c>
      <c r="C5" s="51" t="s">
        <v>182</v>
      </c>
      <c r="D5" s="51" t="s">
        <v>182</v>
      </c>
      <c r="E5" s="42"/>
      <c r="F5" s="40"/>
      <c r="G5" s="52" t="s">
        <v>181</v>
      </c>
      <c r="H5" s="5" t="s">
        <v>26</v>
      </c>
      <c r="I5" s="7"/>
      <c r="J5" s="6"/>
      <c r="K5" s="6"/>
      <c r="L5" s="6"/>
      <c r="M5" s="6">
        <v>1</v>
      </c>
      <c r="N5" s="6">
        <v>1</v>
      </c>
      <c r="O5" s="8">
        <f t="shared" si="1"/>
        <v>0</v>
      </c>
      <c r="P5" s="1">
        <v>6</v>
      </c>
      <c r="Q5" s="2">
        <v>0</v>
      </c>
      <c r="R5" s="2">
        <v>0</v>
      </c>
      <c r="S5" s="6">
        <v>1.3</v>
      </c>
      <c r="T5" s="6">
        <v>1.3</v>
      </c>
      <c r="U5" s="8">
        <f t="shared" si="2"/>
        <v>10.14</v>
      </c>
      <c r="V5" s="1">
        <v>10</v>
      </c>
      <c r="W5" s="2">
        <v>15</v>
      </c>
      <c r="X5" s="2">
        <v>18</v>
      </c>
      <c r="Y5" s="2">
        <v>13</v>
      </c>
      <c r="Z5" s="48">
        <v>1.6</v>
      </c>
      <c r="AA5" s="48">
        <v>1.6</v>
      </c>
      <c r="AB5" s="8">
        <f t="shared" si="3"/>
        <v>143.36</v>
      </c>
      <c r="AC5" s="7">
        <v>4</v>
      </c>
      <c r="AD5" s="6">
        <v>15</v>
      </c>
      <c r="AE5" s="6">
        <v>14</v>
      </c>
      <c r="AF5" s="6">
        <v>10</v>
      </c>
      <c r="AG5" s="6">
        <v>0</v>
      </c>
      <c r="AH5" s="6">
        <v>1.7</v>
      </c>
      <c r="AI5" s="6">
        <v>1.9</v>
      </c>
      <c r="AJ5" s="8">
        <f t="shared" si="4"/>
        <v>138.89</v>
      </c>
      <c r="AK5" s="9">
        <f t="shared" si="5"/>
        <v>292.39</v>
      </c>
      <c r="AL5" s="12">
        <f t="shared" si="6"/>
        <v>3</v>
      </c>
    </row>
    <row r="6" spans="1:38" s="10" customFormat="1" ht="12.75">
      <c r="A6" s="12">
        <f t="shared" si="0"/>
        <v>4</v>
      </c>
      <c r="B6" s="2" t="s">
        <v>40</v>
      </c>
      <c r="C6" s="40" t="s">
        <v>190</v>
      </c>
      <c r="D6" s="40" t="s">
        <v>191</v>
      </c>
      <c r="E6" s="40" t="s">
        <v>192</v>
      </c>
      <c r="F6" s="41"/>
      <c r="G6" s="2" t="s">
        <v>189</v>
      </c>
      <c r="H6" s="5" t="s">
        <v>40</v>
      </c>
      <c r="I6" s="7"/>
      <c r="J6" s="6"/>
      <c r="K6" s="6"/>
      <c r="L6" s="6"/>
      <c r="M6" s="6">
        <v>1</v>
      </c>
      <c r="N6" s="6">
        <v>1</v>
      </c>
      <c r="O6" s="8">
        <f t="shared" si="1"/>
        <v>0</v>
      </c>
      <c r="P6" s="1">
        <v>6</v>
      </c>
      <c r="Q6" s="2">
        <v>0</v>
      </c>
      <c r="R6" s="2">
        <v>0</v>
      </c>
      <c r="S6" s="6">
        <v>1.3</v>
      </c>
      <c r="T6" s="6">
        <v>1.2</v>
      </c>
      <c r="U6" s="8">
        <f t="shared" si="2"/>
        <v>9.360000000000001</v>
      </c>
      <c r="V6" s="1">
        <v>9</v>
      </c>
      <c r="W6" s="2">
        <v>15</v>
      </c>
      <c r="X6" s="2">
        <v>8</v>
      </c>
      <c r="Y6" s="2"/>
      <c r="Z6" s="48">
        <v>1.6</v>
      </c>
      <c r="AA6" s="48">
        <v>1.5</v>
      </c>
      <c r="AB6" s="8">
        <f t="shared" si="3"/>
        <v>76.80000000000001</v>
      </c>
      <c r="AC6" s="7">
        <v>5</v>
      </c>
      <c r="AD6" s="6">
        <v>11</v>
      </c>
      <c r="AE6" s="6">
        <v>15</v>
      </c>
      <c r="AF6" s="6">
        <v>10</v>
      </c>
      <c r="AG6" s="6">
        <v>5</v>
      </c>
      <c r="AH6" s="6">
        <v>1.7</v>
      </c>
      <c r="AI6" s="6">
        <v>1.9</v>
      </c>
      <c r="AJ6" s="8">
        <f t="shared" si="4"/>
        <v>148.58</v>
      </c>
      <c r="AK6" s="9">
        <f t="shared" si="5"/>
        <v>234.74</v>
      </c>
      <c r="AL6" s="12">
        <f t="shared" si="6"/>
        <v>4</v>
      </c>
    </row>
    <row r="7" spans="1:38" s="10" customFormat="1" ht="12.75">
      <c r="A7" s="12">
        <f t="shared" si="0"/>
        <v>5</v>
      </c>
      <c r="B7" s="2" t="s">
        <v>39</v>
      </c>
      <c r="C7" s="40" t="s">
        <v>186</v>
      </c>
      <c r="D7" s="40" t="s">
        <v>187</v>
      </c>
      <c r="E7" s="43" t="s">
        <v>188</v>
      </c>
      <c r="F7" s="40"/>
      <c r="G7" s="3" t="s">
        <v>185</v>
      </c>
      <c r="H7" s="5" t="s">
        <v>39</v>
      </c>
      <c r="I7" s="7"/>
      <c r="J7" s="6"/>
      <c r="K7" s="6"/>
      <c r="L7" s="6"/>
      <c r="M7" s="6">
        <v>1</v>
      </c>
      <c r="N7" s="6">
        <v>1</v>
      </c>
      <c r="O7" s="8">
        <f t="shared" si="1"/>
        <v>0</v>
      </c>
      <c r="P7" s="1">
        <v>9</v>
      </c>
      <c r="Q7" s="2">
        <v>0</v>
      </c>
      <c r="R7" s="2">
        <v>0</v>
      </c>
      <c r="S7" s="6">
        <v>1.3</v>
      </c>
      <c r="T7" s="6">
        <v>1.1</v>
      </c>
      <c r="U7" s="8">
        <f t="shared" si="2"/>
        <v>12.870000000000003</v>
      </c>
      <c r="V7" s="1">
        <v>10</v>
      </c>
      <c r="W7" s="2">
        <v>13</v>
      </c>
      <c r="X7" s="2">
        <v>9</v>
      </c>
      <c r="Y7" s="2"/>
      <c r="Z7" s="48">
        <v>1.8</v>
      </c>
      <c r="AA7" s="48">
        <v>1.5</v>
      </c>
      <c r="AB7" s="8">
        <f t="shared" si="3"/>
        <v>86.4</v>
      </c>
      <c r="AC7" s="7">
        <v>5</v>
      </c>
      <c r="AD7" s="6">
        <v>14</v>
      </c>
      <c r="AE7" s="6">
        <v>15</v>
      </c>
      <c r="AF7" s="6">
        <v>10</v>
      </c>
      <c r="AG7" s="6">
        <v>0</v>
      </c>
      <c r="AH7" s="6">
        <v>1.7</v>
      </c>
      <c r="AI7" s="6">
        <v>1.8</v>
      </c>
      <c r="AJ7" s="8">
        <f t="shared" si="4"/>
        <v>134.64</v>
      </c>
      <c r="AK7" s="9">
        <f t="shared" si="5"/>
        <v>233.91</v>
      </c>
      <c r="AL7" s="12">
        <f t="shared" si="6"/>
        <v>5</v>
      </c>
    </row>
    <row r="8" spans="1:38" s="10" customFormat="1" ht="12.75">
      <c r="A8" s="12">
        <f t="shared" si="0"/>
        <v>6</v>
      </c>
      <c r="B8" s="2" t="s">
        <v>19</v>
      </c>
      <c r="C8" s="40" t="s">
        <v>158</v>
      </c>
      <c r="D8" s="40" t="s">
        <v>158</v>
      </c>
      <c r="E8" s="40"/>
      <c r="F8" s="38"/>
      <c r="G8" s="3" t="s">
        <v>157</v>
      </c>
      <c r="H8" s="5" t="s">
        <v>19</v>
      </c>
      <c r="I8" s="7"/>
      <c r="J8" s="6"/>
      <c r="K8" s="6"/>
      <c r="L8" s="6"/>
      <c r="M8" s="6">
        <v>1</v>
      </c>
      <c r="N8" s="6">
        <v>1</v>
      </c>
      <c r="O8" s="8">
        <f t="shared" si="1"/>
        <v>0</v>
      </c>
      <c r="P8" s="1">
        <v>9</v>
      </c>
      <c r="Q8" s="2">
        <v>1</v>
      </c>
      <c r="R8" s="2">
        <v>0</v>
      </c>
      <c r="S8" s="6">
        <v>1.7</v>
      </c>
      <c r="T8" s="6">
        <v>1.5</v>
      </c>
      <c r="U8" s="8">
        <f t="shared" si="2"/>
        <v>25.5</v>
      </c>
      <c r="V8" s="1">
        <v>10</v>
      </c>
      <c r="W8" s="2">
        <v>12</v>
      </c>
      <c r="X8" s="2">
        <v>4</v>
      </c>
      <c r="Y8" s="2"/>
      <c r="Z8" s="48">
        <v>1.6</v>
      </c>
      <c r="AA8" s="48">
        <v>1.6</v>
      </c>
      <c r="AB8" s="8">
        <f t="shared" si="3"/>
        <v>66.56</v>
      </c>
      <c r="AC8" s="7">
        <v>5</v>
      </c>
      <c r="AD8" s="6">
        <v>14</v>
      </c>
      <c r="AE8" s="6">
        <v>13</v>
      </c>
      <c r="AF8" s="6">
        <v>8</v>
      </c>
      <c r="AG8" s="6">
        <v>4</v>
      </c>
      <c r="AH8" s="49">
        <v>1.6</v>
      </c>
      <c r="AI8" s="6">
        <v>1.9</v>
      </c>
      <c r="AJ8" s="8">
        <f t="shared" si="4"/>
        <v>133.76</v>
      </c>
      <c r="AK8" s="9">
        <f t="shared" si="5"/>
        <v>225.82</v>
      </c>
      <c r="AL8" s="12">
        <f t="shared" si="6"/>
        <v>6</v>
      </c>
    </row>
    <row r="9" spans="1:38" s="10" customFormat="1" ht="12.75">
      <c r="A9" s="12">
        <f t="shared" si="0"/>
        <v>7</v>
      </c>
      <c r="B9" s="2" t="s">
        <v>20</v>
      </c>
      <c r="C9" s="41" t="s">
        <v>160</v>
      </c>
      <c r="D9" s="41" t="s">
        <v>161</v>
      </c>
      <c r="E9" s="40" t="s">
        <v>162</v>
      </c>
      <c r="F9" s="40" t="s">
        <v>163</v>
      </c>
      <c r="G9" s="44" t="s">
        <v>159</v>
      </c>
      <c r="H9" s="5" t="s">
        <v>20</v>
      </c>
      <c r="I9" s="7"/>
      <c r="J9" s="6"/>
      <c r="K9" s="6"/>
      <c r="L9" s="6"/>
      <c r="M9" s="6">
        <v>1</v>
      </c>
      <c r="N9" s="6">
        <v>1</v>
      </c>
      <c r="O9" s="8">
        <f t="shared" si="1"/>
        <v>0</v>
      </c>
      <c r="P9" s="1">
        <v>8</v>
      </c>
      <c r="Q9" s="2">
        <v>2</v>
      </c>
      <c r="R9" s="2">
        <v>0</v>
      </c>
      <c r="S9" s="6">
        <v>1.4</v>
      </c>
      <c r="T9" s="6">
        <v>1.4</v>
      </c>
      <c r="U9" s="8">
        <f t="shared" si="2"/>
        <v>19.599999999999998</v>
      </c>
      <c r="V9" s="1">
        <v>10</v>
      </c>
      <c r="W9" s="2">
        <v>0</v>
      </c>
      <c r="X9" s="2"/>
      <c r="Y9" s="2"/>
      <c r="Z9" s="48">
        <v>1.3</v>
      </c>
      <c r="AA9" s="48">
        <v>1.3</v>
      </c>
      <c r="AB9" s="8">
        <f t="shared" si="3"/>
        <v>16.900000000000002</v>
      </c>
      <c r="AC9" s="7">
        <v>5</v>
      </c>
      <c r="AD9" s="6">
        <v>15</v>
      </c>
      <c r="AE9" s="6">
        <v>15</v>
      </c>
      <c r="AF9" s="6">
        <v>18</v>
      </c>
      <c r="AG9" s="6">
        <v>4</v>
      </c>
      <c r="AH9" s="6">
        <v>1.7</v>
      </c>
      <c r="AI9" s="6">
        <v>1.8</v>
      </c>
      <c r="AJ9" s="8">
        <f t="shared" si="4"/>
        <v>174.42</v>
      </c>
      <c r="AK9" s="9">
        <f t="shared" si="5"/>
        <v>210.92</v>
      </c>
      <c r="AL9" s="12">
        <f t="shared" si="6"/>
        <v>7</v>
      </c>
    </row>
    <row r="10" spans="1:38" s="10" customFormat="1" ht="12.75">
      <c r="A10" s="12">
        <f t="shared" si="0"/>
        <v>8</v>
      </c>
      <c r="B10" s="2" t="s">
        <v>28</v>
      </c>
      <c r="C10" s="40" t="s">
        <v>184</v>
      </c>
      <c r="D10" s="40" t="s">
        <v>184</v>
      </c>
      <c r="E10" s="46"/>
      <c r="F10" s="40"/>
      <c r="G10" s="2" t="s">
        <v>88</v>
      </c>
      <c r="H10" s="5" t="s">
        <v>28</v>
      </c>
      <c r="I10" s="7"/>
      <c r="J10" s="6"/>
      <c r="K10" s="6"/>
      <c r="L10" s="6"/>
      <c r="M10" s="6">
        <v>1</v>
      </c>
      <c r="N10" s="6">
        <v>1</v>
      </c>
      <c r="O10" s="8">
        <f t="shared" si="1"/>
        <v>0</v>
      </c>
      <c r="P10" s="1">
        <v>2</v>
      </c>
      <c r="Q10" s="2">
        <v>0</v>
      </c>
      <c r="R10" s="2">
        <v>0</v>
      </c>
      <c r="S10" s="6">
        <v>1.1</v>
      </c>
      <c r="T10" s="6">
        <v>1.1</v>
      </c>
      <c r="U10" s="8">
        <f t="shared" si="2"/>
        <v>2.4200000000000004</v>
      </c>
      <c r="V10" s="1">
        <v>10</v>
      </c>
      <c r="W10" s="2">
        <v>9</v>
      </c>
      <c r="X10" s="2">
        <v>0</v>
      </c>
      <c r="Y10" s="2"/>
      <c r="Z10" s="48">
        <v>1.4</v>
      </c>
      <c r="AA10" s="48">
        <v>1.3</v>
      </c>
      <c r="AB10" s="8">
        <f t="shared" si="3"/>
        <v>34.58</v>
      </c>
      <c r="AC10" s="7">
        <v>5</v>
      </c>
      <c r="AD10" s="6">
        <v>14</v>
      </c>
      <c r="AE10" s="6">
        <v>15</v>
      </c>
      <c r="AF10" s="6">
        <v>19</v>
      </c>
      <c r="AG10" s="6">
        <v>4</v>
      </c>
      <c r="AH10" s="6">
        <v>1.9</v>
      </c>
      <c r="AI10" s="6">
        <v>1.5</v>
      </c>
      <c r="AJ10" s="8">
        <f t="shared" si="4"/>
        <v>162.45</v>
      </c>
      <c r="AK10" s="9">
        <f t="shared" si="5"/>
        <v>199.45</v>
      </c>
      <c r="AL10" s="12">
        <f t="shared" si="6"/>
        <v>8</v>
      </c>
    </row>
    <row r="11" spans="1:38" s="10" customFormat="1" ht="12.75">
      <c r="A11" s="12">
        <f t="shared" si="0"/>
        <v>9</v>
      </c>
      <c r="B11" s="2" t="s">
        <v>41</v>
      </c>
      <c r="C11" s="40" t="s">
        <v>193</v>
      </c>
      <c r="D11" s="40" t="s">
        <v>194</v>
      </c>
      <c r="E11" s="46"/>
      <c r="F11" s="40"/>
      <c r="G11" s="3" t="s">
        <v>148</v>
      </c>
      <c r="H11" s="5" t="s">
        <v>41</v>
      </c>
      <c r="I11" s="7"/>
      <c r="J11" s="6"/>
      <c r="K11" s="6"/>
      <c r="L11" s="6"/>
      <c r="M11" s="6">
        <v>1</v>
      </c>
      <c r="N11" s="6">
        <v>1</v>
      </c>
      <c r="O11" s="8">
        <f t="shared" si="1"/>
        <v>0</v>
      </c>
      <c r="P11" s="1">
        <v>5</v>
      </c>
      <c r="Q11" s="2">
        <v>0</v>
      </c>
      <c r="R11" s="2">
        <v>0</v>
      </c>
      <c r="S11" s="6">
        <v>1.3</v>
      </c>
      <c r="T11" s="6">
        <v>1.2</v>
      </c>
      <c r="U11" s="8">
        <f t="shared" si="2"/>
        <v>7.8</v>
      </c>
      <c r="V11" s="1">
        <v>10</v>
      </c>
      <c r="W11" s="2">
        <v>12</v>
      </c>
      <c r="X11" s="2"/>
      <c r="Y11" s="2"/>
      <c r="Z11" s="48">
        <v>1.3</v>
      </c>
      <c r="AA11" s="48">
        <v>1.5</v>
      </c>
      <c r="AB11" s="8">
        <f t="shared" si="3"/>
        <v>42.900000000000006</v>
      </c>
      <c r="AC11" s="7">
        <v>5</v>
      </c>
      <c r="AD11" s="6">
        <v>15</v>
      </c>
      <c r="AE11" s="6">
        <v>15</v>
      </c>
      <c r="AF11" s="6">
        <v>5</v>
      </c>
      <c r="AG11" s="6">
        <v>4</v>
      </c>
      <c r="AH11" s="6">
        <v>1.7</v>
      </c>
      <c r="AI11" s="6">
        <v>1.8</v>
      </c>
      <c r="AJ11" s="8">
        <f t="shared" si="4"/>
        <v>134.64</v>
      </c>
      <c r="AK11" s="9">
        <f t="shared" si="5"/>
        <v>185.33999999999997</v>
      </c>
      <c r="AL11" s="12">
        <f t="shared" si="6"/>
        <v>9</v>
      </c>
    </row>
    <row r="12" spans="1:38" s="10" customFormat="1" ht="12.75">
      <c r="A12" s="12">
        <f t="shared" si="0"/>
        <v>10</v>
      </c>
      <c r="B12" s="2" t="s">
        <v>21</v>
      </c>
      <c r="C12" s="41" t="s">
        <v>165</v>
      </c>
      <c r="D12" s="41" t="s">
        <v>166</v>
      </c>
      <c r="E12" s="42"/>
      <c r="F12" s="40"/>
      <c r="G12" s="3" t="s">
        <v>164</v>
      </c>
      <c r="H12" s="5" t="s">
        <v>21</v>
      </c>
      <c r="I12" s="7"/>
      <c r="J12" s="6"/>
      <c r="K12" s="6"/>
      <c r="L12" s="6"/>
      <c r="M12" s="6">
        <v>1</v>
      </c>
      <c r="N12" s="6">
        <v>1</v>
      </c>
      <c r="O12" s="8">
        <f t="shared" si="1"/>
        <v>0</v>
      </c>
      <c r="P12" s="1">
        <v>4</v>
      </c>
      <c r="Q12" s="2">
        <v>0</v>
      </c>
      <c r="R12" s="2">
        <v>0</v>
      </c>
      <c r="S12" s="6">
        <v>1.1</v>
      </c>
      <c r="T12" s="6">
        <v>1.1</v>
      </c>
      <c r="U12" s="8">
        <f t="shared" si="2"/>
        <v>4.840000000000001</v>
      </c>
      <c r="V12" s="1">
        <v>10</v>
      </c>
      <c r="W12" s="2">
        <v>15</v>
      </c>
      <c r="X12" s="2">
        <v>3</v>
      </c>
      <c r="Y12" s="2"/>
      <c r="Z12" s="48">
        <v>1.2</v>
      </c>
      <c r="AA12" s="48">
        <v>1.3</v>
      </c>
      <c r="AB12" s="8">
        <f t="shared" si="3"/>
        <v>43.68000000000001</v>
      </c>
      <c r="AC12" s="7">
        <v>5</v>
      </c>
      <c r="AD12" s="6">
        <v>15</v>
      </c>
      <c r="AE12" s="6">
        <v>15</v>
      </c>
      <c r="AF12" s="6">
        <v>16</v>
      </c>
      <c r="AG12" s="6">
        <v>2</v>
      </c>
      <c r="AH12" s="6">
        <v>1.7</v>
      </c>
      <c r="AI12" s="6">
        <v>1.5</v>
      </c>
      <c r="AJ12" s="8">
        <f t="shared" si="4"/>
        <v>135.14999999999998</v>
      </c>
      <c r="AK12" s="9">
        <f t="shared" si="5"/>
        <v>183.67</v>
      </c>
      <c r="AL12" s="12">
        <f t="shared" si="6"/>
        <v>10</v>
      </c>
    </row>
    <row r="13" spans="1:38" s="10" customFormat="1" ht="12.75">
      <c r="A13" s="12">
        <f t="shared" si="0"/>
        <v>11</v>
      </c>
      <c r="B13" s="2" t="s">
        <v>23</v>
      </c>
      <c r="C13" s="41" t="s">
        <v>172</v>
      </c>
      <c r="D13" s="41" t="s">
        <v>173</v>
      </c>
      <c r="E13" s="41" t="s">
        <v>174</v>
      </c>
      <c r="F13" s="41" t="s">
        <v>175</v>
      </c>
      <c r="G13" s="23" t="s">
        <v>171</v>
      </c>
      <c r="H13" s="5" t="s">
        <v>23</v>
      </c>
      <c r="I13" s="7"/>
      <c r="J13" s="6"/>
      <c r="K13" s="6"/>
      <c r="L13" s="6"/>
      <c r="M13" s="6">
        <v>1</v>
      </c>
      <c r="N13" s="6">
        <v>1</v>
      </c>
      <c r="O13" s="8">
        <f t="shared" si="1"/>
        <v>0</v>
      </c>
      <c r="P13" s="1">
        <v>8</v>
      </c>
      <c r="Q13" s="2">
        <v>0</v>
      </c>
      <c r="R13" s="2">
        <v>0</v>
      </c>
      <c r="S13" s="6">
        <v>1.6</v>
      </c>
      <c r="T13" s="6">
        <v>1.5</v>
      </c>
      <c r="U13" s="8">
        <f t="shared" si="2"/>
        <v>19.200000000000003</v>
      </c>
      <c r="V13" s="1">
        <v>5</v>
      </c>
      <c r="W13" s="2"/>
      <c r="X13" s="2"/>
      <c r="Y13" s="2"/>
      <c r="Z13" s="48">
        <v>1.3</v>
      </c>
      <c r="AA13" s="48">
        <v>1.3</v>
      </c>
      <c r="AB13" s="8">
        <f t="shared" si="3"/>
        <v>8.450000000000001</v>
      </c>
      <c r="AC13" s="7">
        <v>5</v>
      </c>
      <c r="AD13" s="6">
        <v>15</v>
      </c>
      <c r="AE13" s="6">
        <v>15</v>
      </c>
      <c r="AF13" s="6">
        <v>19</v>
      </c>
      <c r="AG13" s="6">
        <v>3</v>
      </c>
      <c r="AH13" s="6">
        <v>1.7</v>
      </c>
      <c r="AI13" s="6">
        <v>1.6</v>
      </c>
      <c r="AJ13" s="8">
        <f t="shared" si="4"/>
        <v>155.04</v>
      </c>
      <c r="AK13" s="9">
        <f t="shared" si="5"/>
        <v>182.69</v>
      </c>
      <c r="AL13" s="12">
        <f t="shared" si="6"/>
        <v>11</v>
      </c>
    </row>
    <row r="14" spans="1:38" s="10" customFormat="1" ht="12.75">
      <c r="A14" s="12">
        <f t="shared" si="0"/>
        <v>12</v>
      </c>
      <c r="B14" s="2" t="s">
        <v>25</v>
      </c>
      <c r="C14" s="40" t="s">
        <v>178</v>
      </c>
      <c r="D14" s="40" t="s">
        <v>179</v>
      </c>
      <c r="E14" s="40" t="s">
        <v>180</v>
      </c>
      <c r="F14" s="45"/>
      <c r="G14" s="2" t="s">
        <v>177</v>
      </c>
      <c r="H14" s="5" t="s">
        <v>25</v>
      </c>
      <c r="I14" s="7"/>
      <c r="J14" s="6"/>
      <c r="K14" s="6"/>
      <c r="L14" s="6"/>
      <c r="M14" s="6">
        <v>1</v>
      </c>
      <c r="N14" s="6">
        <v>1</v>
      </c>
      <c r="O14" s="8">
        <f t="shared" si="1"/>
        <v>0</v>
      </c>
      <c r="P14" s="1">
        <v>5</v>
      </c>
      <c r="Q14" s="2">
        <v>0</v>
      </c>
      <c r="R14" s="2">
        <v>0</v>
      </c>
      <c r="S14" s="6">
        <v>1.4</v>
      </c>
      <c r="T14" s="6">
        <v>1.1</v>
      </c>
      <c r="U14" s="8">
        <f t="shared" si="2"/>
        <v>7.700000000000001</v>
      </c>
      <c r="V14" s="1">
        <v>10</v>
      </c>
      <c r="W14" s="2">
        <v>13</v>
      </c>
      <c r="X14" s="2">
        <v>1</v>
      </c>
      <c r="Y14" s="2"/>
      <c r="Z14" s="48">
        <v>1.3</v>
      </c>
      <c r="AA14" s="48">
        <v>1.5</v>
      </c>
      <c r="AB14" s="8">
        <f t="shared" si="3"/>
        <v>46.800000000000004</v>
      </c>
      <c r="AC14" s="7">
        <v>5</v>
      </c>
      <c r="AD14" s="6">
        <v>15</v>
      </c>
      <c r="AE14" s="6">
        <v>15</v>
      </c>
      <c r="AF14" s="6">
        <v>0</v>
      </c>
      <c r="AG14" s="6">
        <v>0</v>
      </c>
      <c r="AH14" s="6">
        <v>1.8</v>
      </c>
      <c r="AI14" s="6">
        <v>1.9</v>
      </c>
      <c r="AJ14" s="8">
        <f t="shared" si="4"/>
        <v>119.69999999999999</v>
      </c>
      <c r="AK14" s="9">
        <f t="shared" si="5"/>
        <v>174.2</v>
      </c>
      <c r="AL14" s="12">
        <f t="shared" si="6"/>
        <v>12</v>
      </c>
    </row>
    <row r="15" spans="1:38" s="10" customFormat="1" ht="12.75">
      <c r="A15" s="12">
        <f t="shared" si="0"/>
        <v>13</v>
      </c>
      <c r="B15" s="2" t="s">
        <v>22</v>
      </c>
      <c r="C15" s="40" t="s">
        <v>168</v>
      </c>
      <c r="D15" s="40" t="s">
        <v>169</v>
      </c>
      <c r="E15" s="38" t="s">
        <v>170</v>
      </c>
      <c r="F15" s="38"/>
      <c r="G15" s="2" t="s">
        <v>167</v>
      </c>
      <c r="H15" s="5" t="s">
        <v>22</v>
      </c>
      <c r="I15" s="7"/>
      <c r="J15" s="6"/>
      <c r="K15" s="6"/>
      <c r="L15" s="6"/>
      <c r="M15" s="6">
        <v>1</v>
      </c>
      <c r="N15" s="6">
        <v>1</v>
      </c>
      <c r="O15" s="8">
        <f t="shared" si="1"/>
        <v>0</v>
      </c>
      <c r="P15" s="1">
        <v>0</v>
      </c>
      <c r="Q15" s="2">
        <v>0</v>
      </c>
      <c r="R15" s="2">
        <v>0</v>
      </c>
      <c r="S15" s="6">
        <v>2</v>
      </c>
      <c r="T15" s="6">
        <v>2</v>
      </c>
      <c r="U15" s="8">
        <f t="shared" si="2"/>
        <v>0</v>
      </c>
      <c r="V15" s="1">
        <v>10</v>
      </c>
      <c r="W15" s="2">
        <v>9</v>
      </c>
      <c r="X15" s="2">
        <v>0</v>
      </c>
      <c r="Y15" s="2"/>
      <c r="Z15" s="48">
        <v>1.4</v>
      </c>
      <c r="AA15" s="48">
        <v>1.5</v>
      </c>
      <c r="AB15" s="8">
        <f t="shared" si="3"/>
        <v>39.9</v>
      </c>
      <c r="AC15" s="7">
        <v>4</v>
      </c>
      <c r="AD15" s="6">
        <v>12</v>
      </c>
      <c r="AE15" s="6">
        <v>15</v>
      </c>
      <c r="AF15" s="6">
        <v>1</v>
      </c>
      <c r="AG15" s="6">
        <v>3</v>
      </c>
      <c r="AH15" s="6">
        <v>1.6</v>
      </c>
      <c r="AI15" s="6">
        <v>1.6</v>
      </c>
      <c r="AJ15" s="8">
        <f t="shared" si="4"/>
        <v>89.60000000000001</v>
      </c>
      <c r="AK15" s="9">
        <f t="shared" si="5"/>
        <v>129.5</v>
      </c>
      <c r="AL15" s="12">
        <f t="shared" si="6"/>
        <v>13</v>
      </c>
    </row>
    <row r="16" spans="1:38" s="10" customFormat="1" ht="12.75">
      <c r="A16" s="12">
        <f t="shared" si="0"/>
        <v>14</v>
      </c>
      <c r="B16" s="2" t="s">
        <v>27</v>
      </c>
      <c r="C16" s="40" t="s">
        <v>183</v>
      </c>
      <c r="D16" s="40" t="s">
        <v>183</v>
      </c>
      <c r="E16" s="40"/>
      <c r="F16" s="40"/>
      <c r="G16" s="2" t="s">
        <v>88</v>
      </c>
      <c r="H16" s="5" t="s">
        <v>27</v>
      </c>
      <c r="I16" s="7"/>
      <c r="J16" s="6"/>
      <c r="K16" s="6"/>
      <c r="L16" s="6"/>
      <c r="M16" s="6">
        <v>1</v>
      </c>
      <c r="N16" s="6">
        <v>1</v>
      </c>
      <c r="O16" s="8">
        <f t="shared" si="1"/>
        <v>0</v>
      </c>
      <c r="P16" s="1">
        <v>8</v>
      </c>
      <c r="Q16" s="2">
        <v>6</v>
      </c>
      <c r="R16" s="2">
        <v>0</v>
      </c>
      <c r="S16" s="6">
        <v>1.7</v>
      </c>
      <c r="T16" s="6">
        <v>1.7</v>
      </c>
      <c r="U16" s="8">
        <f t="shared" si="2"/>
        <v>40.46</v>
      </c>
      <c r="V16" s="1">
        <v>6</v>
      </c>
      <c r="W16" s="2">
        <v>5</v>
      </c>
      <c r="X16" s="2"/>
      <c r="Y16" s="2"/>
      <c r="Z16" s="48">
        <v>1.5</v>
      </c>
      <c r="AA16" s="48">
        <v>1.5</v>
      </c>
      <c r="AB16" s="8">
        <f t="shared" si="3"/>
        <v>24.75</v>
      </c>
      <c r="AC16" s="7">
        <v>0</v>
      </c>
      <c r="AD16" s="6">
        <v>0</v>
      </c>
      <c r="AE16" s="6">
        <v>0</v>
      </c>
      <c r="AF16" s="6">
        <v>0</v>
      </c>
      <c r="AG16" s="6">
        <v>0</v>
      </c>
      <c r="AH16" s="6">
        <v>1</v>
      </c>
      <c r="AI16" s="6">
        <v>1</v>
      </c>
      <c r="AJ16" s="8">
        <f t="shared" si="4"/>
        <v>0</v>
      </c>
      <c r="AK16" s="9">
        <f t="shared" si="5"/>
        <v>65.21000000000001</v>
      </c>
      <c r="AL16" s="12">
        <f t="shared" si="6"/>
        <v>14</v>
      </c>
    </row>
    <row r="17" spans="1:38" ht="12.75">
      <c r="A17" s="12">
        <f t="shared" si="0"/>
        <v>0</v>
      </c>
      <c r="B17" s="2" t="s">
        <v>43</v>
      </c>
      <c r="C17" s="47" t="s">
        <v>197</v>
      </c>
      <c r="D17" s="47" t="s">
        <v>198</v>
      </c>
      <c r="E17" s="40" t="s">
        <v>199</v>
      </c>
      <c r="F17" s="40"/>
      <c r="G17" s="3" t="s">
        <v>171</v>
      </c>
      <c r="H17" s="5" t="s">
        <v>43</v>
      </c>
      <c r="I17" s="7"/>
      <c r="J17" s="6"/>
      <c r="K17" s="6"/>
      <c r="L17" s="6"/>
      <c r="M17" s="6">
        <v>1</v>
      </c>
      <c r="N17" s="6">
        <v>1</v>
      </c>
      <c r="O17" s="8">
        <f t="shared" si="1"/>
        <v>0</v>
      </c>
      <c r="P17" s="1">
        <v>2</v>
      </c>
      <c r="Q17" s="2">
        <v>0</v>
      </c>
      <c r="R17" s="2">
        <v>0</v>
      </c>
      <c r="S17" s="6">
        <v>1.1</v>
      </c>
      <c r="T17" s="6">
        <v>1.2</v>
      </c>
      <c r="U17" s="8">
        <f t="shared" si="2"/>
        <v>2.64</v>
      </c>
      <c r="V17" s="1">
        <v>10</v>
      </c>
      <c r="W17" s="2">
        <v>15</v>
      </c>
      <c r="X17" s="2"/>
      <c r="Y17" s="2"/>
      <c r="Z17" s="48">
        <v>1.8</v>
      </c>
      <c r="AA17" s="48">
        <v>1.7</v>
      </c>
      <c r="AB17" s="8">
        <f t="shared" si="3"/>
        <v>76.5</v>
      </c>
      <c r="AC17" s="7">
        <v>5</v>
      </c>
      <c r="AD17" s="6">
        <v>14</v>
      </c>
      <c r="AE17" s="6">
        <v>15</v>
      </c>
      <c r="AF17" s="6">
        <v>20</v>
      </c>
      <c r="AG17" s="6">
        <v>2</v>
      </c>
      <c r="AH17" s="6">
        <v>1.8</v>
      </c>
      <c r="AI17" s="6">
        <v>1.8</v>
      </c>
      <c r="AJ17" s="8">
        <f t="shared" si="4"/>
        <v>181.44</v>
      </c>
      <c r="AK17" s="9">
        <f t="shared" si="5"/>
        <v>260.58</v>
      </c>
      <c r="AL17" s="12"/>
    </row>
  </sheetData>
  <mergeCells count="10">
    <mergeCell ref="A1:A2"/>
    <mergeCell ref="B1:B2"/>
    <mergeCell ref="G1:G2"/>
    <mergeCell ref="AL1:AL2"/>
    <mergeCell ref="H1:H2"/>
    <mergeCell ref="AC1:AJ1"/>
    <mergeCell ref="AK1:AK2"/>
    <mergeCell ref="I1:O1"/>
    <mergeCell ref="P1:U1"/>
    <mergeCell ref="V1:AB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="75" zoomScaleNormal="75" workbookViewId="0" topLeftCell="A1">
      <selection activeCell="F26" sqref="F26"/>
    </sheetView>
  </sheetViews>
  <sheetFormatPr defaultColWidth="9.00390625" defaultRowHeight="12.75"/>
  <cols>
    <col min="2" max="2" width="5.75390625" style="0" bestFit="1" customWidth="1"/>
    <col min="3" max="3" width="17.75390625" style="0" bestFit="1" customWidth="1"/>
    <col min="4" max="4" width="19.125" style="0" bestFit="1" customWidth="1"/>
    <col min="5" max="5" width="17.25390625" style="0" bestFit="1" customWidth="1"/>
    <col min="6" max="6" width="16.875" style="0" bestFit="1" customWidth="1"/>
    <col min="7" max="7" width="53.75390625" style="0" bestFit="1" customWidth="1"/>
    <col min="8" max="8" width="6.00390625" style="0" bestFit="1" customWidth="1"/>
    <col min="9" max="9" width="7.25390625" style="0" bestFit="1" customWidth="1"/>
    <col min="10" max="10" width="5.75390625" style="0" bestFit="1" customWidth="1"/>
    <col min="11" max="12" width="6.75390625" style="0" bestFit="1" customWidth="1"/>
    <col min="13" max="13" width="5.25390625" style="0" bestFit="1" customWidth="1"/>
    <col min="14" max="14" width="6.00390625" style="0" bestFit="1" customWidth="1"/>
    <col min="15" max="15" width="7.25390625" style="0" bestFit="1" customWidth="1"/>
    <col min="17" max="17" width="9.125" style="11" customWidth="1"/>
  </cols>
  <sheetData>
    <row r="1" spans="1:29" ht="13.5" customHeight="1" thickBot="1">
      <c r="A1" s="55" t="str">
        <f>AC1</f>
        <v>Pořadí</v>
      </c>
      <c r="B1" s="61"/>
      <c r="C1" s="27"/>
      <c r="D1" s="27" t="s">
        <v>69</v>
      </c>
      <c r="E1" s="27" t="s">
        <v>70</v>
      </c>
      <c r="F1" s="27" t="s">
        <v>71</v>
      </c>
      <c r="G1" s="63"/>
      <c r="H1" s="68" t="s">
        <v>0</v>
      </c>
      <c r="I1" s="72" t="s">
        <v>1</v>
      </c>
      <c r="J1" s="73"/>
      <c r="K1" s="73"/>
      <c r="L1" s="73"/>
      <c r="M1" s="74"/>
      <c r="N1" s="72" t="s">
        <v>2</v>
      </c>
      <c r="O1" s="73"/>
      <c r="P1" s="73"/>
      <c r="Q1" s="73"/>
      <c r="R1" s="73"/>
      <c r="S1" s="73"/>
      <c r="T1" s="73"/>
      <c r="U1" s="74"/>
      <c r="V1" s="72" t="s">
        <v>3</v>
      </c>
      <c r="W1" s="73"/>
      <c r="X1" s="73"/>
      <c r="Y1" s="73"/>
      <c r="Z1" s="73"/>
      <c r="AA1" s="74"/>
      <c r="AB1" s="70" t="s">
        <v>8</v>
      </c>
      <c r="AC1" s="55" t="s">
        <v>29</v>
      </c>
    </row>
    <row r="2" spans="1:29" ht="13.5" thickBot="1">
      <c r="A2" s="56"/>
      <c r="B2" s="62"/>
      <c r="C2" s="28" t="s">
        <v>72</v>
      </c>
      <c r="D2" s="28" t="s">
        <v>73</v>
      </c>
      <c r="E2" s="28" t="s">
        <v>73</v>
      </c>
      <c r="F2" s="28" t="s">
        <v>73</v>
      </c>
      <c r="G2" s="67"/>
      <c r="H2" s="69"/>
      <c r="I2" s="1" t="s">
        <v>66</v>
      </c>
      <c r="J2" s="2" t="s">
        <v>31</v>
      </c>
      <c r="K2" s="2" t="s">
        <v>5</v>
      </c>
      <c r="L2" s="3" t="s">
        <v>6</v>
      </c>
      <c r="M2" s="4" t="s">
        <v>8</v>
      </c>
      <c r="N2" s="1" t="s">
        <v>67</v>
      </c>
      <c r="O2" s="2" t="s">
        <v>7</v>
      </c>
      <c r="P2" s="2" t="s">
        <v>62</v>
      </c>
      <c r="Q2" s="2" t="s">
        <v>34</v>
      </c>
      <c r="R2" s="13" t="s">
        <v>65</v>
      </c>
      <c r="S2" s="2" t="s">
        <v>5</v>
      </c>
      <c r="T2" s="2" t="s">
        <v>6</v>
      </c>
      <c r="U2" s="4" t="s">
        <v>8</v>
      </c>
      <c r="V2" s="1" t="s">
        <v>33</v>
      </c>
      <c r="W2" s="2" t="s">
        <v>31</v>
      </c>
      <c r="X2" s="2" t="s">
        <v>46</v>
      </c>
      <c r="Y2" s="2" t="s">
        <v>5</v>
      </c>
      <c r="Z2" s="2" t="s">
        <v>6</v>
      </c>
      <c r="AA2" s="4" t="s">
        <v>8</v>
      </c>
      <c r="AB2" s="71"/>
      <c r="AC2" s="56"/>
    </row>
    <row r="3" spans="1:29" s="10" customFormat="1" ht="12.75">
      <c r="A3" s="12">
        <f aca="true" t="shared" si="0" ref="A3:A16">AC3</f>
        <v>1</v>
      </c>
      <c r="B3" s="16" t="s">
        <v>55</v>
      </c>
      <c r="C3" s="29" t="s">
        <v>132</v>
      </c>
      <c r="D3" s="29" t="s">
        <v>133</v>
      </c>
      <c r="E3" s="29" t="s">
        <v>134</v>
      </c>
      <c r="F3" s="30"/>
      <c r="G3" s="16" t="s">
        <v>131</v>
      </c>
      <c r="H3" s="5" t="s">
        <v>55</v>
      </c>
      <c r="I3" s="7">
        <v>19</v>
      </c>
      <c r="J3" s="6">
        <v>3</v>
      </c>
      <c r="K3" s="6">
        <v>1.7</v>
      </c>
      <c r="L3" s="6">
        <v>1.5</v>
      </c>
      <c r="M3" s="8">
        <f aca="true" t="shared" si="1" ref="M3:M16">SUM(I3:J3)*K3*L3</f>
        <v>56.099999999999994</v>
      </c>
      <c r="N3" s="1">
        <v>5</v>
      </c>
      <c r="O3" s="2">
        <v>10</v>
      </c>
      <c r="P3" s="2">
        <v>10</v>
      </c>
      <c r="Q3" s="2">
        <v>15</v>
      </c>
      <c r="R3" s="2">
        <v>5</v>
      </c>
      <c r="S3" s="6">
        <v>1.8</v>
      </c>
      <c r="T3" s="6">
        <v>1.9</v>
      </c>
      <c r="U3" s="8">
        <f aca="true" t="shared" si="2" ref="U3:U16">SUM(N3:R3)*S3*T3</f>
        <v>153.9</v>
      </c>
      <c r="V3" s="1">
        <v>10</v>
      </c>
      <c r="W3" s="2">
        <v>12</v>
      </c>
      <c r="X3" s="2">
        <v>23</v>
      </c>
      <c r="Y3" s="6">
        <v>1.5</v>
      </c>
      <c r="Z3" s="6">
        <v>1.7</v>
      </c>
      <c r="AA3" s="8">
        <f aca="true" t="shared" si="3" ref="AA3:AA16">SUM(V3:X3)*Y3*Z3</f>
        <v>114.75</v>
      </c>
      <c r="AB3" s="9">
        <f aca="true" t="shared" si="4" ref="AB3:AB16">M3+U3+AA3</f>
        <v>324.75</v>
      </c>
      <c r="AC3" s="12">
        <f aca="true" t="shared" si="5" ref="AC3:AC16">RANK(AB3,$AB$3:$AB$16)</f>
        <v>1</v>
      </c>
    </row>
    <row r="4" spans="1:29" s="10" customFormat="1" ht="12.75">
      <c r="A4" s="12">
        <f t="shared" si="0"/>
        <v>2</v>
      </c>
      <c r="B4" s="2" t="s">
        <v>56</v>
      </c>
      <c r="C4" s="36" t="s">
        <v>135</v>
      </c>
      <c r="D4" s="36" t="s">
        <v>135</v>
      </c>
      <c r="E4" s="31"/>
      <c r="F4" s="32"/>
      <c r="G4" s="23" t="s">
        <v>101</v>
      </c>
      <c r="H4" s="5" t="s">
        <v>56</v>
      </c>
      <c r="I4" s="7">
        <v>16</v>
      </c>
      <c r="J4" s="6">
        <v>0</v>
      </c>
      <c r="K4" s="6">
        <v>1.8</v>
      </c>
      <c r="L4" s="6">
        <v>1.8</v>
      </c>
      <c r="M4" s="8">
        <f t="shared" si="1"/>
        <v>51.84</v>
      </c>
      <c r="N4" s="1">
        <v>5</v>
      </c>
      <c r="O4" s="2">
        <v>10</v>
      </c>
      <c r="P4" s="2">
        <v>10</v>
      </c>
      <c r="Q4" s="2">
        <v>15</v>
      </c>
      <c r="R4" s="2">
        <v>4</v>
      </c>
      <c r="S4" s="6">
        <v>1.9</v>
      </c>
      <c r="T4" s="6">
        <v>1.4</v>
      </c>
      <c r="U4" s="8">
        <f t="shared" si="2"/>
        <v>117.03999999999998</v>
      </c>
      <c r="V4" s="1">
        <v>10</v>
      </c>
      <c r="W4" s="2">
        <v>9</v>
      </c>
      <c r="X4" s="2">
        <v>23</v>
      </c>
      <c r="Y4" s="6">
        <v>1.4</v>
      </c>
      <c r="Z4" s="6">
        <v>1.6</v>
      </c>
      <c r="AA4" s="8">
        <f t="shared" si="3"/>
        <v>94.08</v>
      </c>
      <c r="AB4" s="9">
        <f t="shared" si="4"/>
        <v>262.96</v>
      </c>
      <c r="AC4" s="12">
        <f t="shared" si="5"/>
        <v>2</v>
      </c>
    </row>
    <row r="5" spans="1:29" s="10" customFormat="1" ht="12.75">
      <c r="A5" s="12">
        <f t="shared" si="0"/>
        <v>3</v>
      </c>
      <c r="B5" s="2" t="s">
        <v>60</v>
      </c>
      <c r="C5" s="36" t="s">
        <v>144</v>
      </c>
      <c r="D5" s="36" t="s">
        <v>145</v>
      </c>
      <c r="E5" s="36" t="s">
        <v>146</v>
      </c>
      <c r="F5" s="36" t="s">
        <v>147</v>
      </c>
      <c r="G5" s="2" t="s">
        <v>143</v>
      </c>
      <c r="H5" s="5" t="s">
        <v>60</v>
      </c>
      <c r="I5" s="7">
        <v>18</v>
      </c>
      <c r="J5" s="6">
        <v>2</v>
      </c>
      <c r="K5" s="6">
        <v>1.9</v>
      </c>
      <c r="L5" s="6">
        <v>1.8</v>
      </c>
      <c r="M5" s="8">
        <f t="shared" si="1"/>
        <v>68.4</v>
      </c>
      <c r="N5" s="1">
        <v>5</v>
      </c>
      <c r="O5" s="2">
        <v>9</v>
      </c>
      <c r="P5" s="2">
        <v>9</v>
      </c>
      <c r="Q5" s="2">
        <v>0</v>
      </c>
      <c r="R5" s="2">
        <v>0</v>
      </c>
      <c r="S5" s="6">
        <v>1.3</v>
      </c>
      <c r="T5" s="6">
        <v>1.7</v>
      </c>
      <c r="U5" s="8">
        <f t="shared" si="2"/>
        <v>50.830000000000005</v>
      </c>
      <c r="V5" s="1">
        <v>10</v>
      </c>
      <c r="W5" s="2">
        <v>13</v>
      </c>
      <c r="X5" s="2">
        <v>22</v>
      </c>
      <c r="Y5" s="6">
        <v>1.8</v>
      </c>
      <c r="Z5" s="6">
        <v>1.7</v>
      </c>
      <c r="AA5" s="8">
        <f t="shared" si="3"/>
        <v>137.7</v>
      </c>
      <c r="AB5" s="9">
        <f t="shared" si="4"/>
        <v>256.93</v>
      </c>
      <c r="AC5" s="12">
        <f t="shared" si="5"/>
        <v>3</v>
      </c>
    </row>
    <row r="6" spans="1:29" s="10" customFormat="1" ht="12.75">
      <c r="A6" s="12">
        <f t="shared" si="0"/>
        <v>4</v>
      </c>
      <c r="B6" s="2" t="s">
        <v>57</v>
      </c>
      <c r="C6" s="31" t="s">
        <v>136</v>
      </c>
      <c r="D6" s="32" t="s">
        <v>136</v>
      </c>
      <c r="E6" s="32"/>
      <c r="F6" s="31"/>
      <c r="G6" s="2" t="s">
        <v>101</v>
      </c>
      <c r="H6" s="5" t="s">
        <v>57</v>
      </c>
      <c r="I6" s="7">
        <v>19</v>
      </c>
      <c r="J6" s="6">
        <v>3</v>
      </c>
      <c r="K6" s="6">
        <v>1.8</v>
      </c>
      <c r="L6" s="6">
        <v>1.9</v>
      </c>
      <c r="M6" s="8">
        <f t="shared" si="1"/>
        <v>75.24</v>
      </c>
      <c r="N6" s="1">
        <v>4</v>
      </c>
      <c r="O6" s="2">
        <v>9</v>
      </c>
      <c r="P6" s="2">
        <v>8</v>
      </c>
      <c r="Q6" s="2">
        <v>0</v>
      </c>
      <c r="R6" s="2">
        <v>0</v>
      </c>
      <c r="S6" s="6">
        <v>1.4</v>
      </c>
      <c r="T6" s="6">
        <v>1.7</v>
      </c>
      <c r="U6" s="8">
        <f t="shared" si="2"/>
        <v>49.98</v>
      </c>
      <c r="V6" s="1">
        <v>9</v>
      </c>
      <c r="W6" s="2">
        <v>11</v>
      </c>
      <c r="X6" s="2">
        <v>24</v>
      </c>
      <c r="Y6" s="6">
        <v>1.7</v>
      </c>
      <c r="Z6" s="6">
        <v>1.6</v>
      </c>
      <c r="AA6" s="8">
        <f t="shared" si="3"/>
        <v>119.68</v>
      </c>
      <c r="AB6" s="9">
        <f t="shared" si="4"/>
        <v>244.9</v>
      </c>
      <c r="AC6" s="12">
        <f t="shared" si="5"/>
        <v>4</v>
      </c>
    </row>
    <row r="7" spans="1:29" s="10" customFormat="1" ht="12.75">
      <c r="A7" s="12">
        <f t="shared" si="0"/>
        <v>5</v>
      </c>
      <c r="B7" s="2" t="s">
        <v>51</v>
      </c>
      <c r="C7" s="33" t="s">
        <v>123</v>
      </c>
      <c r="D7" s="33" t="s">
        <v>123</v>
      </c>
      <c r="E7" s="31"/>
      <c r="F7" s="31"/>
      <c r="G7" s="3" t="s">
        <v>122</v>
      </c>
      <c r="H7" s="5" t="s">
        <v>51</v>
      </c>
      <c r="I7" s="7">
        <v>18</v>
      </c>
      <c r="J7" s="6">
        <v>0</v>
      </c>
      <c r="K7" s="6">
        <v>1.9</v>
      </c>
      <c r="L7" s="6">
        <v>1.8</v>
      </c>
      <c r="M7" s="8">
        <f t="shared" si="1"/>
        <v>61.559999999999995</v>
      </c>
      <c r="N7" s="1">
        <v>4</v>
      </c>
      <c r="O7" s="2">
        <v>4</v>
      </c>
      <c r="P7" s="2">
        <v>8</v>
      </c>
      <c r="Q7" s="2">
        <v>0</v>
      </c>
      <c r="R7" s="2">
        <v>0</v>
      </c>
      <c r="S7" s="6">
        <v>1.1</v>
      </c>
      <c r="T7" s="6">
        <v>1.3</v>
      </c>
      <c r="U7" s="8">
        <f t="shared" si="2"/>
        <v>22.880000000000003</v>
      </c>
      <c r="V7" s="1">
        <v>10</v>
      </c>
      <c r="W7" s="2">
        <v>13</v>
      </c>
      <c r="X7" s="2">
        <v>23</v>
      </c>
      <c r="Y7" s="6">
        <v>1.7</v>
      </c>
      <c r="Z7" s="6">
        <v>1.8</v>
      </c>
      <c r="AA7" s="8">
        <f t="shared" si="3"/>
        <v>140.76000000000002</v>
      </c>
      <c r="AB7" s="9">
        <f t="shared" si="4"/>
        <v>225.20000000000002</v>
      </c>
      <c r="AC7" s="12">
        <f t="shared" si="5"/>
        <v>5</v>
      </c>
    </row>
    <row r="8" spans="1:29" s="10" customFormat="1" ht="12.75">
      <c r="A8" s="12">
        <f t="shared" si="0"/>
        <v>6</v>
      </c>
      <c r="B8" s="2" t="s">
        <v>59</v>
      </c>
      <c r="C8" s="35" t="s">
        <v>142</v>
      </c>
      <c r="D8" s="35" t="s">
        <v>142</v>
      </c>
      <c r="E8" s="35"/>
      <c r="F8" s="31"/>
      <c r="G8" s="34" t="s">
        <v>141</v>
      </c>
      <c r="H8" s="5" t="s">
        <v>59</v>
      </c>
      <c r="I8" s="7">
        <v>16</v>
      </c>
      <c r="J8" s="6">
        <v>0</v>
      </c>
      <c r="K8" s="6">
        <v>1.8</v>
      </c>
      <c r="L8" s="6">
        <v>1.8</v>
      </c>
      <c r="M8" s="8">
        <f t="shared" si="1"/>
        <v>51.84</v>
      </c>
      <c r="N8" s="1">
        <v>4</v>
      </c>
      <c r="O8" s="2">
        <v>0</v>
      </c>
      <c r="P8" s="2">
        <v>5</v>
      </c>
      <c r="Q8" s="2">
        <v>0</v>
      </c>
      <c r="R8" s="2">
        <v>0</v>
      </c>
      <c r="S8" s="6">
        <v>1.1</v>
      </c>
      <c r="T8" s="6">
        <v>1.3</v>
      </c>
      <c r="U8" s="8">
        <f t="shared" si="2"/>
        <v>12.870000000000001</v>
      </c>
      <c r="V8" s="1">
        <v>10</v>
      </c>
      <c r="W8" s="2">
        <v>13</v>
      </c>
      <c r="X8" s="2">
        <v>23</v>
      </c>
      <c r="Y8" s="6">
        <v>1.8</v>
      </c>
      <c r="Z8" s="6">
        <v>1.9</v>
      </c>
      <c r="AA8" s="8">
        <f t="shared" si="3"/>
        <v>157.32</v>
      </c>
      <c r="AB8" s="9">
        <f t="shared" si="4"/>
        <v>222.03</v>
      </c>
      <c r="AC8" s="12">
        <f t="shared" si="5"/>
        <v>6</v>
      </c>
    </row>
    <row r="9" spans="1:29" s="10" customFormat="1" ht="12.75">
      <c r="A9" s="12">
        <f t="shared" si="0"/>
        <v>7</v>
      </c>
      <c r="B9" s="2" t="s">
        <v>53</v>
      </c>
      <c r="C9" s="35" t="s">
        <v>128</v>
      </c>
      <c r="D9" s="35" t="s">
        <v>128</v>
      </c>
      <c r="E9" s="35"/>
      <c r="F9" s="31"/>
      <c r="G9" s="23" t="s">
        <v>127</v>
      </c>
      <c r="H9" s="5" t="s">
        <v>53</v>
      </c>
      <c r="I9" s="7">
        <v>0</v>
      </c>
      <c r="J9" s="6">
        <v>0</v>
      </c>
      <c r="K9" s="6">
        <v>1</v>
      </c>
      <c r="L9" s="6">
        <v>1</v>
      </c>
      <c r="M9" s="8">
        <f t="shared" si="1"/>
        <v>0</v>
      </c>
      <c r="N9" s="1">
        <v>5</v>
      </c>
      <c r="O9" s="2">
        <v>9</v>
      </c>
      <c r="P9" s="2">
        <v>9</v>
      </c>
      <c r="Q9" s="2">
        <v>15</v>
      </c>
      <c r="R9" s="2">
        <v>5</v>
      </c>
      <c r="S9" s="6">
        <v>1.9</v>
      </c>
      <c r="T9" s="6">
        <v>1.8</v>
      </c>
      <c r="U9" s="8">
        <f t="shared" si="2"/>
        <v>147.06</v>
      </c>
      <c r="V9" s="1">
        <v>5</v>
      </c>
      <c r="W9" s="2">
        <v>5</v>
      </c>
      <c r="X9" s="2">
        <v>12</v>
      </c>
      <c r="Y9" s="6">
        <v>1.6</v>
      </c>
      <c r="Z9" s="6">
        <v>1.8</v>
      </c>
      <c r="AA9" s="8">
        <f t="shared" si="3"/>
        <v>63.36000000000001</v>
      </c>
      <c r="AB9" s="9">
        <f t="shared" si="4"/>
        <v>210.42000000000002</v>
      </c>
      <c r="AC9" s="12">
        <f t="shared" si="5"/>
        <v>7</v>
      </c>
    </row>
    <row r="10" spans="1:29" s="10" customFormat="1" ht="12.75">
      <c r="A10" s="12">
        <f t="shared" si="0"/>
        <v>8</v>
      </c>
      <c r="B10" s="2" t="s">
        <v>52</v>
      </c>
      <c r="C10" s="31" t="s">
        <v>124</v>
      </c>
      <c r="D10" s="31" t="s">
        <v>125</v>
      </c>
      <c r="E10" s="35" t="s">
        <v>126</v>
      </c>
      <c r="F10" s="31"/>
      <c r="G10" s="2" t="s">
        <v>122</v>
      </c>
      <c r="H10" s="5" t="s">
        <v>52</v>
      </c>
      <c r="I10" s="7">
        <v>10</v>
      </c>
      <c r="J10" s="6">
        <v>0</v>
      </c>
      <c r="K10" s="6">
        <v>1.8</v>
      </c>
      <c r="L10" s="6">
        <v>1.8</v>
      </c>
      <c r="M10" s="8">
        <f t="shared" si="1"/>
        <v>32.4</v>
      </c>
      <c r="N10" s="1">
        <v>5</v>
      </c>
      <c r="O10" s="2">
        <v>9</v>
      </c>
      <c r="P10" s="2">
        <v>9</v>
      </c>
      <c r="Q10" s="2">
        <v>14</v>
      </c>
      <c r="R10" s="2">
        <v>1</v>
      </c>
      <c r="S10" s="6">
        <v>1.6</v>
      </c>
      <c r="T10" s="6">
        <v>1.6</v>
      </c>
      <c r="U10" s="8">
        <f t="shared" si="2"/>
        <v>97.28000000000002</v>
      </c>
      <c r="V10" s="1">
        <v>9</v>
      </c>
      <c r="W10" s="2">
        <v>10</v>
      </c>
      <c r="X10" s="2">
        <v>2</v>
      </c>
      <c r="Y10" s="6">
        <v>1.4</v>
      </c>
      <c r="Z10" s="6">
        <v>1.6</v>
      </c>
      <c r="AA10" s="8">
        <f t="shared" si="3"/>
        <v>47.04</v>
      </c>
      <c r="AB10" s="9">
        <f t="shared" si="4"/>
        <v>176.72</v>
      </c>
      <c r="AC10" s="12">
        <f t="shared" si="5"/>
        <v>8</v>
      </c>
    </row>
    <row r="11" spans="1:29" s="10" customFormat="1" ht="12.75">
      <c r="A11" s="12">
        <f t="shared" si="0"/>
        <v>9</v>
      </c>
      <c r="B11" s="2" t="s">
        <v>54</v>
      </c>
      <c r="C11" s="31" t="s">
        <v>129</v>
      </c>
      <c r="D11" s="31" t="s">
        <v>130</v>
      </c>
      <c r="E11" s="31"/>
      <c r="F11" s="31"/>
      <c r="G11" s="2" t="s">
        <v>88</v>
      </c>
      <c r="H11" s="5" t="s">
        <v>54</v>
      </c>
      <c r="I11" s="7">
        <v>17</v>
      </c>
      <c r="J11" s="6">
        <v>3</v>
      </c>
      <c r="K11" s="6">
        <v>1.7</v>
      </c>
      <c r="L11" s="6">
        <v>1.7</v>
      </c>
      <c r="M11" s="8">
        <f t="shared" si="1"/>
        <v>57.8</v>
      </c>
      <c r="N11" s="1">
        <v>5</v>
      </c>
      <c r="O11" s="2">
        <v>10</v>
      </c>
      <c r="P11" s="2">
        <v>10</v>
      </c>
      <c r="Q11" s="2">
        <v>14</v>
      </c>
      <c r="R11" s="2">
        <v>3</v>
      </c>
      <c r="S11" s="6">
        <v>1.7</v>
      </c>
      <c r="T11" s="6">
        <v>1.6</v>
      </c>
      <c r="U11" s="8">
        <f t="shared" si="2"/>
        <v>114.24</v>
      </c>
      <c r="V11" s="1">
        <v>0</v>
      </c>
      <c r="W11" s="2">
        <v>0</v>
      </c>
      <c r="X11" s="2">
        <v>0</v>
      </c>
      <c r="Y11" s="6">
        <v>1</v>
      </c>
      <c r="Z11" s="6">
        <v>1</v>
      </c>
      <c r="AA11" s="8">
        <f t="shared" si="3"/>
        <v>0</v>
      </c>
      <c r="AB11" s="9">
        <f t="shared" si="4"/>
        <v>172.04</v>
      </c>
      <c r="AC11" s="12">
        <f t="shared" si="5"/>
        <v>9</v>
      </c>
    </row>
    <row r="12" spans="1:29" s="10" customFormat="1" ht="12.75">
      <c r="A12" s="12">
        <f t="shared" si="0"/>
        <v>10</v>
      </c>
      <c r="B12" s="2" t="s">
        <v>58</v>
      </c>
      <c r="C12" s="31" t="s">
        <v>138</v>
      </c>
      <c r="D12" s="31" t="s">
        <v>139</v>
      </c>
      <c r="E12" s="31" t="s">
        <v>140</v>
      </c>
      <c r="F12" s="31"/>
      <c r="G12" s="2" t="s">
        <v>137</v>
      </c>
      <c r="H12" s="5" t="s">
        <v>58</v>
      </c>
      <c r="I12" s="7">
        <v>17</v>
      </c>
      <c r="J12" s="6">
        <v>8</v>
      </c>
      <c r="K12" s="6">
        <v>1.5</v>
      </c>
      <c r="L12" s="6">
        <v>1.6</v>
      </c>
      <c r="M12" s="8">
        <f t="shared" si="1"/>
        <v>60</v>
      </c>
      <c r="N12" s="1">
        <v>5</v>
      </c>
      <c r="O12" s="2">
        <v>5</v>
      </c>
      <c r="P12" s="2">
        <v>5</v>
      </c>
      <c r="Q12" s="2">
        <v>0</v>
      </c>
      <c r="R12" s="2">
        <v>0</v>
      </c>
      <c r="S12" s="6">
        <v>1.1</v>
      </c>
      <c r="T12" s="6">
        <v>1.2</v>
      </c>
      <c r="U12" s="8">
        <f t="shared" si="2"/>
        <v>19.8</v>
      </c>
      <c r="V12" s="1">
        <v>0</v>
      </c>
      <c r="W12" s="2">
        <v>0</v>
      </c>
      <c r="X12" s="2">
        <v>0</v>
      </c>
      <c r="Y12" s="6">
        <v>1</v>
      </c>
      <c r="Z12" s="6">
        <v>1</v>
      </c>
      <c r="AA12" s="8">
        <f t="shared" si="3"/>
        <v>0</v>
      </c>
      <c r="AB12" s="9">
        <f t="shared" si="4"/>
        <v>79.8</v>
      </c>
      <c r="AC12" s="12">
        <f t="shared" si="5"/>
        <v>10</v>
      </c>
    </row>
    <row r="13" spans="1:29" s="10" customFormat="1" ht="12.75">
      <c r="A13" s="12">
        <f t="shared" si="0"/>
        <v>11</v>
      </c>
      <c r="B13" s="2" t="s">
        <v>50</v>
      </c>
      <c r="C13" s="35" t="s">
        <v>118</v>
      </c>
      <c r="D13" s="35" t="s">
        <v>119</v>
      </c>
      <c r="E13" s="37" t="s">
        <v>120</v>
      </c>
      <c r="F13" s="35" t="s">
        <v>121</v>
      </c>
      <c r="G13" s="23" t="s">
        <v>74</v>
      </c>
      <c r="H13" s="5" t="s">
        <v>50</v>
      </c>
      <c r="I13" s="7">
        <v>8</v>
      </c>
      <c r="J13" s="6">
        <v>0</v>
      </c>
      <c r="K13" s="6">
        <v>1.2</v>
      </c>
      <c r="L13" s="6">
        <v>1.3</v>
      </c>
      <c r="M13" s="8">
        <f t="shared" si="1"/>
        <v>12.48</v>
      </c>
      <c r="N13" s="1">
        <v>5</v>
      </c>
      <c r="O13" s="2">
        <v>6</v>
      </c>
      <c r="P13" s="2">
        <v>8</v>
      </c>
      <c r="Q13" s="2">
        <v>9</v>
      </c>
      <c r="R13" s="2">
        <v>0</v>
      </c>
      <c r="S13" s="6">
        <v>1.5</v>
      </c>
      <c r="T13" s="6">
        <v>1.5</v>
      </c>
      <c r="U13" s="8">
        <f t="shared" si="2"/>
        <v>63</v>
      </c>
      <c r="V13" s="1">
        <v>0</v>
      </c>
      <c r="W13" s="2">
        <v>0</v>
      </c>
      <c r="X13" s="2">
        <v>0</v>
      </c>
      <c r="Y13" s="6">
        <v>1</v>
      </c>
      <c r="Z13" s="6">
        <v>1</v>
      </c>
      <c r="AA13" s="8">
        <f t="shared" si="3"/>
        <v>0</v>
      </c>
      <c r="AB13" s="9">
        <f t="shared" si="4"/>
        <v>75.48</v>
      </c>
      <c r="AC13" s="12">
        <f t="shared" si="5"/>
        <v>11</v>
      </c>
    </row>
    <row r="14" spans="1:29" s="10" customFormat="1" ht="12.75">
      <c r="A14" s="12">
        <f t="shared" si="0"/>
        <v>12</v>
      </c>
      <c r="B14" s="2" t="s">
        <v>68</v>
      </c>
      <c r="C14" s="36" t="s">
        <v>153</v>
      </c>
      <c r="D14" s="36" t="s">
        <v>154</v>
      </c>
      <c r="E14" s="36" t="s">
        <v>155</v>
      </c>
      <c r="F14" s="36" t="s">
        <v>156</v>
      </c>
      <c r="G14" s="2" t="s">
        <v>152</v>
      </c>
      <c r="H14" s="5" t="s">
        <v>68</v>
      </c>
      <c r="I14" s="7">
        <v>18</v>
      </c>
      <c r="J14" s="6">
        <v>14</v>
      </c>
      <c r="K14" s="6">
        <v>1.4</v>
      </c>
      <c r="L14" s="6">
        <v>1.5</v>
      </c>
      <c r="M14" s="8">
        <f t="shared" si="1"/>
        <v>67.19999999999999</v>
      </c>
      <c r="N14" s="1">
        <v>0</v>
      </c>
      <c r="O14" s="2">
        <v>0</v>
      </c>
      <c r="P14" s="2">
        <v>0</v>
      </c>
      <c r="Q14" s="2">
        <v>0</v>
      </c>
      <c r="R14" s="2">
        <v>0</v>
      </c>
      <c r="S14" s="6">
        <v>1</v>
      </c>
      <c r="T14" s="6">
        <v>1</v>
      </c>
      <c r="U14" s="8">
        <f t="shared" si="2"/>
        <v>0</v>
      </c>
      <c r="V14" s="1">
        <v>0</v>
      </c>
      <c r="W14" s="2">
        <v>0</v>
      </c>
      <c r="X14" s="2">
        <v>0</v>
      </c>
      <c r="Y14" s="6">
        <v>1</v>
      </c>
      <c r="Z14" s="6">
        <v>1</v>
      </c>
      <c r="AA14" s="8">
        <f t="shared" si="3"/>
        <v>0</v>
      </c>
      <c r="AB14" s="9">
        <f t="shared" si="4"/>
        <v>67.19999999999999</v>
      </c>
      <c r="AC14" s="12">
        <f t="shared" si="5"/>
        <v>12</v>
      </c>
    </row>
    <row r="15" spans="1:29" s="10" customFormat="1" ht="12.75">
      <c r="A15" s="12">
        <f t="shared" si="0"/>
        <v>13</v>
      </c>
      <c r="B15" s="2" t="s">
        <v>61</v>
      </c>
      <c r="C15" s="31" t="s">
        <v>149</v>
      </c>
      <c r="D15" s="31" t="s">
        <v>150</v>
      </c>
      <c r="E15" s="29" t="s">
        <v>151</v>
      </c>
      <c r="F15" s="29"/>
      <c r="G15" s="2" t="s">
        <v>148</v>
      </c>
      <c r="H15" s="5" t="s">
        <v>61</v>
      </c>
      <c r="I15" s="7">
        <v>12</v>
      </c>
      <c r="J15" s="6">
        <v>0</v>
      </c>
      <c r="K15" s="6">
        <v>1.6</v>
      </c>
      <c r="L15" s="6">
        <v>1.5</v>
      </c>
      <c r="M15" s="8">
        <f t="shared" si="1"/>
        <v>28.800000000000004</v>
      </c>
      <c r="N15" s="1">
        <v>5</v>
      </c>
      <c r="O15" s="2">
        <v>0</v>
      </c>
      <c r="P15" s="2">
        <v>0</v>
      </c>
      <c r="Q15" s="2">
        <v>0</v>
      </c>
      <c r="R15" s="2">
        <v>0</v>
      </c>
      <c r="S15" s="6">
        <v>1</v>
      </c>
      <c r="T15" s="6">
        <v>1.1</v>
      </c>
      <c r="U15" s="8">
        <f t="shared" si="2"/>
        <v>5.5</v>
      </c>
      <c r="V15" s="1">
        <v>0</v>
      </c>
      <c r="W15" s="2">
        <v>0</v>
      </c>
      <c r="X15" s="2">
        <v>0</v>
      </c>
      <c r="Y15" s="6">
        <v>1</v>
      </c>
      <c r="Z15" s="6">
        <v>1</v>
      </c>
      <c r="AA15" s="8">
        <f t="shared" si="3"/>
        <v>0</v>
      </c>
      <c r="AB15" s="9">
        <f t="shared" si="4"/>
        <v>34.300000000000004</v>
      </c>
      <c r="AC15" s="12">
        <f t="shared" si="5"/>
        <v>13</v>
      </c>
    </row>
    <row r="16" spans="1:29" ht="12.75">
      <c r="A16" s="12">
        <f t="shared" si="0"/>
        <v>14</v>
      </c>
      <c r="B16" s="2" t="s">
        <v>49</v>
      </c>
      <c r="C16" s="31" t="s">
        <v>117</v>
      </c>
      <c r="D16" s="31" t="s">
        <v>117</v>
      </c>
      <c r="E16" s="31"/>
      <c r="F16" s="31"/>
      <c r="G16" s="2" t="s">
        <v>116</v>
      </c>
      <c r="H16" s="5" t="s">
        <v>49</v>
      </c>
      <c r="I16" s="7">
        <v>6</v>
      </c>
      <c r="J16" s="6">
        <v>0</v>
      </c>
      <c r="K16" s="6">
        <v>1.7</v>
      </c>
      <c r="L16" s="6">
        <v>1.7</v>
      </c>
      <c r="M16" s="8">
        <f t="shared" si="1"/>
        <v>17.34</v>
      </c>
      <c r="N16" s="1">
        <v>0</v>
      </c>
      <c r="O16" s="2">
        <v>0</v>
      </c>
      <c r="P16" s="2">
        <v>4</v>
      </c>
      <c r="Q16" s="2">
        <v>0</v>
      </c>
      <c r="R16" s="2">
        <v>0</v>
      </c>
      <c r="S16" s="6">
        <v>1.1</v>
      </c>
      <c r="T16" s="6">
        <v>1.1</v>
      </c>
      <c r="U16" s="8">
        <f t="shared" si="2"/>
        <v>4.840000000000001</v>
      </c>
      <c r="V16" s="1">
        <v>0</v>
      </c>
      <c r="W16" s="2">
        <v>0</v>
      </c>
      <c r="X16" s="2">
        <v>0</v>
      </c>
      <c r="Y16" s="6">
        <v>1</v>
      </c>
      <c r="Z16" s="6">
        <v>1</v>
      </c>
      <c r="AA16" s="8">
        <f t="shared" si="3"/>
        <v>0</v>
      </c>
      <c r="AB16" s="9">
        <f t="shared" si="4"/>
        <v>22.18</v>
      </c>
      <c r="AC16" s="12">
        <f t="shared" si="5"/>
        <v>14</v>
      </c>
    </row>
  </sheetData>
  <mergeCells count="9">
    <mergeCell ref="A1:A2"/>
    <mergeCell ref="B1:B2"/>
    <mergeCell ref="G1:G2"/>
    <mergeCell ref="AC1:AC2"/>
    <mergeCell ref="H1:H2"/>
    <mergeCell ref="AB1:AB2"/>
    <mergeCell ref="I1:M1"/>
    <mergeCell ref="N1:U1"/>
    <mergeCell ref="V1:AA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zoomScale="75" zoomScaleNormal="75" workbookViewId="0" topLeftCell="H17">
      <selection activeCell="AG30" sqref="AG30"/>
    </sheetView>
  </sheetViews>
  <sheetFormatPr defaultColWidth="9.00390625" defaultRowHeight="12.75"/>
  <cols>
    <col min="2" max="2" width="7.375" style="0" customWidth="1"/>
    <col min="3" max="3" width="17.75390625" style="0" bestFit="1" customWidth="1"/>
    <col min="4" max="4" width="15.125" style="0" bestFit="1" customWidth="1"/>
    <col min="5" max="5" width="22.125" style="0" bestFit="1" customWidth="1"/>
    <col min="6" max="6" width="14.75390625" style="0" bestFit="1" customWidth="1"/>
    <col min="7" max="7" width="34.125" style="0" customWidth="1"/>
    <col min="8" max="38" width="7.00390625" style="0" customWidth="1"/>
  </cols>
  <sheetData>
    <row r="1" ht="15.75">
      <c r="A1" s="75" t="s">
        <v>200</v>
      </c>
    </row>
    <row r="2" ht="13.5" thickBot="1"/>
    <row r="3" spans="1:30" ht="13.5" thickBot="1">
      <c r="A3" s="55" t="s">
        <v>29</v>
      </c>
      <c r="B3" s="61"/>
      <c r="C3" s="14"/>
      <c r="D3" s="14" t="s">
        <v>69</v>
      </c>
      <c r="E3" s="14" t="s">
        <v>70</v>
      </c>
      <c r="F3" s="14" t="s">
        <v>71</v>
      </c>
      <c r="G3" s="63"/>
      <c r="H3" s="64" t="s">
        <v>0</v>
      </c>
      <c r="I3" s="57" t="s">
        <v>1</v>
      </c>
      <c r="J3" s="58"/>
      <c r="K3" s="58"/>
      <c r="L3" s="58"/>
      <c r="M3" s="58"/>
      <c r="N3" s="58"/>
      <c r="O3" s="59"/>
      <c r="P3" s="57" t="s">
        <v>2</v>
      </c>
      <c r="Q3" s="58"/>
      <c r="R3" s="58"/>
      <c r="S3" s="58"/>
      <c r="T3" s="58"/>
      <c r="U3" s="60"/>
      <c r="V3" s="57" t="s">
        <v>3</v>
      </c>
      <c r="W3" s="58"/>
      <c r="X3" s="58"/>
      <c r="Y3" s="58"/>
      <c r="Z3" s="58"/>
      <c r="AA3" s="58"/>
      <c r="AB3" s="60"/>
      <c r="AC3" s="53" t="s">
        <v>8</v>
      </c>
      <c r="AD3" s="55" t="s">
        <v>29</v>
      </c>
    </row>
    <row r="4" spans="1:30" ht="13.5" thickBot="1">
      <c r="A4" s="56"/>
      <c r="B4" s="62"/>
      <c r="C4" s="15" t="s">
        <v>72</v>
      </c>
      <c r="D4" s="15" t="s">
        <v>73</v>
      </c>
      <c r="E4" s="15" t="s">
        <v>73</v>
      </c>
      <c r="F4" s="15" t="s">
        <v>73</v>
      </c>
      <c r="G4" s="63"/>
      <c r="H4" s="65"/>
      <c r="I4" s="1" t="s">
        <v>33</v>
      </c>
      <c r="J4" s="2" t="s">
        <v>31</v>
      </c>
      <c r="K4" s="2" t="s">
        <v>45</v>
      </c>
      <c r="L4" s="2" t="s">
        <v>47</v>
      </c>
      <c r="M4" s="2" t="s">
        <v>5</v>
      </c>
      <c r="N4" s="3" t="s">
        <v>6</v>
      </c>
      <c r="O4" s="4" t="s">
        <v>8</v>
      </c>
      <c r="P4" s="1" t="s">
        <v>30</v>
      </c>
      <c r="Q4" s="2" t="s">
        <v>48</v>
      </c>
      <c r="R4" s="2" t="s">
        <v>63</v>
      </c>
      <c r="S4" s="2" t="s">
        <v>5</v>
      </c>
      <c r="T4" s="2" t="s">
        <v>6</v>
      </c>
      <c r="U4" s="4" t="s">
        <v>8</v>
      </c>
      <c r="V4" s="1" t="s">
        <v>33</v>
      </c>
      <c r="W4" s="2" t="s">
        <v>31</v>
      </c>
      <c r="X4" s="2" t="s">
        <v>32</v>
      </c>
      <c r="Y4" s="2" t="s">
        <v>34</v>
      </c>
      <c r="Z4" s="2" t="s">
        <v>5</v>
      </c>
      <c r="AA4" s="2" t="s">
        <v>6</v>
      </c>
      <c r="AB4" s="4" t="s">
        <v>8</v>
      </c>
      <c r="AC4" s="54"/>
      <c r="AD4" s="56"/>
    </row>
    <row r="5" spans="1:30" s="10" customFormat="1" ht="12.75">
      <c r="A5" s="12">
        <f aca="true" t="shared" si="0" ref="A5:A18">AD5</f>
        <v>1</v>
      </c>
      <c r="B5" s="16" t="s">
        <v>12</v>
      </c>
      <c r="C5" s="18" t="s">
        <v>89</v>
      </c>
      <c r="D5" s="18" t="s">
        <v>89</v>
      </c>
      <c r="E5" s="18"/>
      <c r="F5" s="18"/>
      <c r="G5" s="17" t="s">
        <v>88</v>
      </c>
      <c r="H5" s="5" t="s">
        <v>12</v>
      </c>
      <c r="I5" s="7">
        <v>10</v>
      </c>
      <c r="J5" s="6">
        <v>15</v>
      </c>
      <c r="K5" s="6">
        <v>10</v>
      </c>
      <c r="L5" s="6">
        <v>10</v>
      </c>
      <c r="M5" s="6">
        <v>1.6</v>
      </c>
      <c r="N5" s="6">
        <v>1.7</v>
      </c>
      <c r="O5" s="8">
        <f aca="true" t="shared" si="1" ref="O5:O18">SUM(I5:L5)*M5*N5</f>
        <v>122.39999999999999</v>
      </c>
      <c r="P5" s="1">
        <v>10</v>
      </c>
      <c r="Q5" s="2">
        <v>1</v>
      </c>
      <c r="R5" s="2">
        <v>1</v>
      </c>
      <c r="S5" s="6">
        <v>1.7</v>
      </c>
      <c r="T5" s="6">
        <v>1.6</v>
      </c>
      <c r="U5" s="8">
        <f aca="true" t="shared" si="2" ref="U5:U18">SUM(P5:R5)*S5*T5</f>
        <v>32.64</v>
      </c>
      <c r="V5" s="1">
        <v>9</v>
      </c>
      <c r="W5" s="2">
        <v>14</v>
      </c>
      <c r="X5" s="2">
        <v>15</v>
      </c>
      <c r="Y5" s="2"/>
      <c r="Z5" s="48">
        <v>1.2</v>
      </c>
      <c r="AA5" s="48">
        <v>1.3</v>
      </c>
      <c r="AB5" s="8">
        <f aca="true" t="shared" si="3" ref="AB5:AB18">SUM(V5:Y5)*Z5*AA5</f>
        <v>59.28</v>
      </c>
      <c r="AC5" s="9">
        <f aca="true" t="shared" si="4" ref="AC5:AC18">O5+U5+AB5</f>
        <v>214.32</v>
      </c>
      <c r="AD5" s="12">
        <f aca="true" t="shared" si="5" ref="AD5:AD18">RANK(AC5,$AC$5:$AC$18)</f>
        <v>1</v>
      </c>
    </row>
    <row r="6" spans="1:30" s="10" customFormat="1" ht="12.75">
      <c r="A6" s="12">
        <f t="shared" si="0"/>
        <v>2</v>
      </c>
      <c r="B6" s="2" t="s">
        <v>17</v>
      </c>
      <c r="C6" s="19" t="s">
        <v>102</v>
      </c>
      <c r="D6" s="19" t="s">
        <v>102</v>
      </c>
      <c r="E6" s="19"/>
      <c r="F6" s="19"/>
      <c r="G6" s="2" t="s">
        <v>101</v>
      </c>
      <c r="H6" s="5" t="s">
        <v>17</v>
      </c>
      <c r="I6" s="7">
        <v>10</v>
      </c>
      <c r="J6" s="6">
        <v>15</v>
      </c>
      <c r="K6" s="6">
        <v>10</v>
      </c>
      <c r="L6" s="6">
        <v>10</v>
      </c>
      <c r="M6" s="6">
        <v>1.6</v>
      </c>
      <c r="N6" s="6">
        <v>1.7</v>
      </c>
      <c r="O6" s="8">
        <f t="shared" si="1"/>
        <v>122.39999999999999</v>
      </c>
      <c r="P6" s="1">
        <v>6</v>
      </c>
      <c r="Q6" s="2">
        <v>0</v>
      </c>
      <c r="R6" s="2">
        <v>0</v>
      </c>
      <c r="S6" s="6">
        <v>1.5</v>
      </c>
      <c r="T6" s="6">
        <v>1.2</v>
      </c>
      <c r="U6" s="8">
        <f t="shared" si="2"/>
        <v>10.799999999999999</v>
      </c>
      <c r="V6" s="1">
        <v>6</v>
      </c>
      <c r="W6" s="2">
        <v>12</v>
      </c>
      <c r="X6" s="2">
        <v>5</v>
      </c>
      <c r="Y6" s="2"/>
      <c r="Z6" s="48">
        <v>1.3</v>
      </c>
      <c r="AA6" s="48">
        <v>1.3</v>
      </c>
      <c r="AB6" s="8">
        <f t="shared" si="3"/>
        <v>38.870000000000005</v>
      </c>
      <c r="AC6" s="9">
        <f t="shared" si="4"/>
        <v>172.07</v>
      </c>
      <c r="AD6" s="12">
        <f t="shared" si="5"/>
        <v>2</v>
      </c>
    </row>
    <row r="7" spans="1:30" s="10" customFormat="1" ht="12.75">
      <c r="A7" s="12">
        <f t="shared" si="0"/>
        <v>3</v>
      </c>
      <c r="B7" s="2" t="s">
        <v>18</v>
      </c>
      <c r="C7" s="19" t="s">
        <v>103</v>
      </c>
      <c r="D7" s="19" t="s">
        <v>103</v>
      </c>
      <c r="E7" s="19"/>
      <c r="F7" s="19"/>
      <c r="G7" s="2" t="s">
        <v>101</v>
      </c>
      <c r="H7" s="5" t="s">
        <v>18</v>
      </c>
      <c r="I7" s="7">
        <v>10</v>
      </c>
      <c r="J7" s="6">
        <v>15</v>
      </c>
      <c r="K7" s="6">
        <v>10</v>
      </c>
      <c r="L7" s="6">
        <v>10</v>
      </c>
      <c r="M7" s="6">
        <v>1.6</v>
      </c>
      <c r="N7" s="6">
        <v>1.8</v>
      </c>
      <c r="O7" s="8">
        <f t="shared" si="1"/>
        <v>129.6</v>
      </c>
      <c r="P7" s="1">
        <v>8</v>
      </c>
      <c r="Q7" s="2">
        <v>1</v>
      </c>
      <c r="R7" s="2">
        <v>0</v>
      </c>
      <c r="S7" s="6">
        <v>1.4</v>
      </c>
      <c r="T7" s="6">
        <v>1.7</v>
      </c>
      <c r="U7" s="8">
        <f t="shared" si="2"/>
        <v>21.419999999999998</v>
      </c>
      <c r="V7" s="1">
        <v>3</v>
      </c>
      <c r="W7" s="2"/>
      <c r="X7" s="2"/>
      <c r="Y7" s="2"/>
      <c r="Z7" s="48">
        <v>1.3</v>
      </c>
      <c r="AA7" s="48">
        <v>1.4</v>
      </c>
      <c r="AB7" s="8">
        <f t="shared" si="3"/>
        <v>5.46</v>
      </c>
      <c r="AC7" s="9">
        <f t="shared" si="4"/>
        <v>156.48</v>
      </c>
      <c r="AD7" s="12">
        <f t="shared" si="5"/>
        <v>3</v>
      </c>
    </row>
    <row r="8" spans="1:30" s="10" customFormat="1" ht="12.75">
      <c r="A8" s="12">
        <f t="shared" si="0"/>
        <v>4</v>
      </c>
      <c r="B8" s="2" t="s">
        <v>13</v>
      </c>
      <c r="C8" s="19" t="s">
        <v>91</v>
      </c>
      <c r="D8" s="19" t="s">
        <v>91</v>
      </c>
      <c r="E8" s="20"/>
      <c r="F8" s="18"/>
      <c r="G8" s="3" t="s">
        <v>90</v>
      </c>
      <c r="H8" s="5" t="s">
        <v>13</v>
      </c>
      <c r="I8" s="7">
        <v>10</v>
      </c>
      <c r="J8" s="6">
        <v>15</v>
      </c>
      <c r="K8" s="6">
        <v>10</v>
      </c>
      <c r="L8" s="6">
        <v>10</v>
      </c>
      <c r="M8" s="6">
        <v>1.7</v>
      </c>
      <c r="N8" s="6">
        <v>1.3</v>
      </c>
      <c r="O8" s="8">
        <f t="shared" si="1"/>
        <v>99.45</v>
      </c>
      <c r="P8" s="1">
        <v>0</v>
      </c>
      <c r="Q8" s="2">
        <v>0</v>
      </c>
      <c r="R8" s="2">
        <v>0</v>
      </c>
      <c r="S8" s="6">
        <v>1</v>
      </c>
      <c r="T8" s="6">
        <v>1</v>
      </c>
      <c r="U8" s="8">
        <f t="shared" si="2"/>
        <v>0</v>
      </c>
      <c r="V8" s="1">
        <v>10</v>
      </c>
      <c r="W8" s="2">
        <v>13</v>
      </c>
      <c r="X8" s="2">
        <v>4</v>
      </c>
      <c r="Y8" s="2"/>
      <c r="Z8" s="48">
        <v>1.3</v>
      </c>
      <c r="AA8" s="48">
        <v>1.3</v>
      </c>
      <c r="AB8" s="8">
        <f t="shared" si="3"/>
        <v>45.63</v>
      </c>
      <c r="AC8" s="9">
        <f t="shared" si="4"/>
        <v>145.08</v>
      </c>
      <c r="AD8" s="12">
        <f t="shared" si="5"/>
        <v>4</v>
      </c>
    </row>
    <row r="9" spans="1:30" s="10" customFormat="1" ht="12.75">
      <c r="A9" s="12">
        <f t="shared" si="0"/>
        <v>5</v>
      </c>
      <c r="B9" s="2" t="s">
        <v>10</v>
      </c>
      <c r="C9" s="19" t="s">
        <v>80</v>
      </c>
      <c r="D9" s="19" t="s">
        <v>81</v>
      </c>
      <c r="E9" s="19" t="s">
        <v>82</v>
      </c>
      <c r="F9" s="19" t="s">
        <v>83</v>
      </c>
      <c r="G9" s="2" t="s">
        <v>79</v>
      </c>
      <c r="H9" s="5" t="s">
        <v>10</v>
      </c>
      <c r="I9" s="7">
        <v>10</v>
      </c>
      <c r="J9" s="6">
        <v>14</v>
      </c>
      <c r="K9" s="6">
        <v>10</v>
      </c>
      <c r="L9" s="6">
        <v>10</v>
      </c>
      <c r="M9" s="6">
        <v>1.4</v>
      </c>
      <c r="N9" s="6">
        <v>1.5</v>
      </c>
      <c r="O9" s="8">
        <f t="shared" si="1"/>
        <v>92.39999999999999</v>
      </c>
      <c r="P9" s="1">
        <v>3</v>
      </c>
      <c r="Q9" s="2">
        <v>0</v>
      </c>
      <c r="R9" s="2">
        <v>0</v>
      </c>
      <c r="S9" s="6">
        <v>1.4</v>
      </c>
      <c r="T9" s="6">
        <v>1.2</v>
      </c>
      <c r="U9" s="8">
        <f t="shared" si="2"/>
        <v>5.039999999999999</v>
      </c>
      <c r="V9" s="1">
        <v>7</v>
      </c>
      <c r="W9" s="2"/>
      <c r="X9" s="2"/>
      <c r="Y9" s="2"/>
      <c r="Z9" s="48">
        <v>1.3</v>
      </c>
      <c r="AA9" s="48">
        <v>1.2</v>
      </c>
      <c r="AB9" s="8">
        <f t="shared" si="3"/>
        <v>10.92</v>
      </c>
      <c r="AC9" s="9">
        <f t="shared" si="4"/>
        <v>108.36</v>
      </c>
      <c r="AD9" s="12">
        <f t="shared" si="5"/>
        <v>5</v>
      </c>
    </row>
    <row r="10" spans="1:30" s="10" customFormat="1" ht="12.75">
      <c r="A10" s="12">
        <f t="shared" si="0"/>
        <v>6</v>
      </c>
      <c r="B10" s="2" t="s">
        <v>35</v>
      </c>
      <c r="C10" s="19" t="s">
        <v>104</v>
      </c>
      <c r="D10" s="21" t="s">
        <v>104</v>
      </c>
      <c r="E10" s="19"/>
      <c r="F10" s="19"/>
      <c r="G10" s="2" t="s">
        <v>101</v>
      </c>
      <c r="H10" s="5" t="s">
        <v>35</v>
      </c>
      <c r="I10" s="7">
        <v>10</v>
      </c>
      <c r="J10" s="6">
        <v>0</v>
      </c>
      <c r="K10" s="6">
        <v>0</v>
      </c>
      <c r="L10" s="6">
        <v>10</v>
      </c>
      <c r="M10" s="6">
        <v>1.2</v>
      </c>
      <c r="N10" s="6">
        <v>1.7</v>
      </c>
      <c r="O10" s="8">
        <f t="shared" si="1"/>
        <v>40.8</v>
      </c>
      <c r="P10" s="1">
        <v>6</v>
      </c>
      <c r="Q10" s="2">
        <v>0</v>
      </c>
      <c r="R10" s="2">
        <v>0</v>
      </c>
      <c r="S10" s="6">
        <v>1.4</v>
      </c>
      <c r="T10" s="6">
        <v>1.5</v>
      </c>
      <c r="U10" s="8">
        <f t="shared" si="2"/>
        <v>12.599999999999998</v>
      </c>
      <c r="V10" s="1">
        <v>10</v>
      </c>
      <c r="W10" s="2">
        <v>11</v>
      </c>
      <c r="X10" s="2">
        <v>3</v>
      </c>
      <c r="Y10" s="2"/>
      <c r="Z10" s="48">
        <v>1.3</v>
      </c>
      <c r="AA10" s="48">
        <v>1.4</v>
      </c>
      <c r="AB10" s="8">
        <f t="shared" si="3"/>
        <v>43.68</v>
      </c>
      <c r="AC10" s="9">
        <f t="shared" si="4"/>
        <v>97.07999999999998</v>
      </c>
      <c r="AD10" s="12">
        <f t="shared" si="5"/>
        <v>6</v>
      </c>
    </row>
    <row r="11" spans="1:30" s="10" customFormat="1" ht="12.75">
      <c r="A11" s="12">
        <f t="shared" si="0"/>
        <v>7</v>
      </c>
      <c r="B11" s="2" t="s">
        <v>38</v>
      </c>
      <c r="C11" s="26" t="s">
        <v>112</v>
      </c>
      <c r="D11" s="26" t="s">
        <v>113</v>
      </c>
      <c r="E11" s="26" t="s">
        <v>114</v>
      </c>
      <c r="F11" s="26" t="s">
        <v>115</v>
      </c>
      <c r="G11" s="2" t="s">
        <v>111</v>
      </c>
      <c r="H11" s="5" t="s">
        <v>38</v>
      </c>
      <c r="I11" s="7">
        <v>10</v>
      </c>
      <c r="J11" s="6">
        <v>15</v>
      </c>
      <c r="K11" s="6">
        <v>10</v>
      </c>
      <c r="L11" s="6">
        <v>10</v>
      </c>
      <c r="M11" s="6">
        <v>1.2</v>
      </c>
      <c r="N11" s="6">
        <v>1.5</v>
      </c>
      <c r="O11" s="8">
        <f t="shared" si="1"/>
        <v>81</v>
      </c>
      <c r="P11" s="1">
        <v>3</v>
      </c>
      <c r="Q11" s="2">
        <v>0</v>
      </c>
      <c r="R11" s="2">
        <v>0</v>
      </c>
      <c r="S11" s="6">
        <v>1</v>
      </c>
      <c r="T11" s="6">
        <v>1</v>
      </c>
      <c r="U11" s="8">
        <f t="shared" si="2"/>
        <v>3</v>
      </c>
      <c r="V11" s="1">
        <v>0</v>
      </c>
      <c r="W11" s="2"/>
      <c r="X11" s="2"/>
      <c r="Y11" s="2"/>
      <c r="Z11" s="48">
        <v>1</v>
      </c>
      <c r="AA11" s="48">
        <v>1</v>
      </c>
      <c r="AB11" s="8">
        <f t="shared" si="3"/>
        <v>0</v>
      </c>
      <c r="AC11" s="9">
        <f t="shared" si="4"/>
        <v>84</v>
      </c>
      <c r="AD11" s="12">
        <f t="shared" si="5"/>
        <v>7</v>
      </c>
    </row>
    <row r="12" spans="1:30" s="10" customFormat="1" ht="12.75">
      <c r="A12" s="12">
        <f t="shared" si="0"/>
        <v>8</v>
      </c>
      <c r="B12" s="2" t="s">
        <v>11</v>
      </c>
      <c r="C12" s="25" t="s">
        <v>84</v>
      </c>
      <c r="D12" s="25" t="s">
        <v>85</v>
      </c>
      <c r="E12" s="25" t="s">
        <v>86</v>
      </c>
      <c r="F12" s="25" t="s">
        <v>87</v>
      </c>
      <c r="G12" s="23" t="s">
        <v>79</v>
      </c>
      <c r="H12" s="5" t="s">
        <v>11</v>
      </c>
      <c r="I12" s="7">
        <v>9</v>
      </c>
      <c r="J12" s="6">
        <v>9</v>
      </c>
      <c r="K12" s="6">
        <v>8</v>
      </c>
      <c r="L12" s="6">
        <v>4</v>
      </c>
      <c r="M12" s="6">
        <v>1.2</v>
      </c>
      <c r="N12" s="6">
        <v>1.5</v>
      </c>
      <c r="O12" s="8">
        <f t="shared" si="1"/>
        <v>54</v>
      </c>
      <c r="P12" s="1">
        <v>5</v>
      </c>
      <c r="Q12" s="2">
        <v>0</v>
      </c>
      <c r="R12" s="2">
        <v>0</v>
      </c>
      <c r="S12" s="6">
        <v>1.4</v>
      </c>
      <c r="T12" s="6">
        <v>1.3</v>
      </c>
      <c r="U12" s="8">
        <f t="shared" si="2"/>
        <v>9.1</v>
      </c>
      <c r="V12" s="1">
        <v>3</v>
      </c>
      <c r="W12" s="2"/>
      <c r="X12" s="2"/>
      <c r="Y12" s="2"/>
      <c r="Z12" s="48">
        <v>1.3</v>
      </c>
      <c r="AA12" s="48">
        <v>1.1</v>
      </c>
      <c r="AB12" s="8">
        <f t="shared" si="3"/>
        <v>4.290000000000001</v>
      </c>
      <c r="AC12" s="9">
        <f t="shared" si="4"/>
        <v>67.39</v>
      </c>
      <c r="AD12" s="12">
        <f t="shared" si="5"/>
        <v>8</v>
      </c>
    </row>
    <row r="13" spans="1:30" s="10" customFormat="1" ht="12.75">
      <c r="A13" s="12">
        <f t="shared" si="0"/>
        <v>9</v>
      </c>
      <c r="B13" s="2" t="s">
        <v>15</v>
      </c>
      <c r="C13" s="22" t="s">
        <v>96</v>
      </c>
      <c r="D13" s="22" t="s">
        <v>96</v>
      </c>
      <c r="E13" s="19"/>
      <c r="F13" s="19"/>
      <c r="G13" s="2" t="s">
        <v>95</v>
      </c>
      <c r="H13" s="5" t="s">
        <v>15</v>
      </c>
      <c r="I13" s="7">
        <v>10</v>
      </c>
      <c r="J13" s="6">
        <v>15</v>
      </c>
      <c r="K13" s="6">
        <v>0</v>
      </c>
      <c r="L13" s="6">
        <v>9</v>
      </c>
      <c r="M13" s="6">
        <v>1.1</v>
      </c>
      <c r="N13" s="6">
        <v>1.4</v>
      </c>
      <c r="O13" s="8">
        <f t="shared" si="1"/>
        <v>52.36000000000001</v>
      </c>
      <c r="P13" s="1">
        <v>2</v>
      </c>
      <c r="Q13" s="2">
        <v>0</v>
      </c>
      <c r="R13" s="2">
        <v>0</v>
      </c>
      <c r="S13" s="6">
        <v>1.1</v>
      </c>
      <c r="T13" s="6">
        <v>1.2</v>
      </c>
      <c r="U13" s="8">
        <f t="shared" si="2"/>
        <v>2.64</v>
      </c>
      <c r="V13" s="1">
        <v>5</v>
      </c>
      <c r="W13" s="2"/>
      <c r="X13" s="2"/>
      <c r="Y13" s="2"/>
      <c r="Z13" s="48">
        <v>1.3</v>
      </c>
      <c r="AA13" s="48">
        <v>1.3</v>
      </c>
      <c r="AB13" s="8">
        <f t="shared" si="3"/>
        <v>8.450000000000001</v>
      </c>
      <c r="AC13" s="9">
        <f t="shared" si="4"/>
        <v>63.45000000000001</v>
      </c>
      <c r="AD13" s="12">
        <f t="shared" si="5"/>
        <v>9</v>
      </c>
    </row>
    <row r="14" spans="1:30" s="10" customFormat="1" ht="12.75">
      <c r="A14" s="12">
        <f t="shared" si="0"/>
        <v>10</v>
      </c>
      <c r="B14" s="2" t="s">
        <v>9</v>
      </c>
      <c r="C14" s="19" t="s">
        <v>75</v>
      </c>
      <c r="D14" s="19" t="s">
        <v>76</v>
      </c>
      <c r="E14" s="19" t="s">
        <v>77</v>
      </c>
      <c r="F14" s="19" t="s">
        <v>78</v>
      </c>
      <c r="G14" s="2" t="s">
        <v>74</v>
      </c>
      <c r="H14" s="5" t="s">
        <v>9</v>
      </c>
      <c r="I14" s="7">
        <v>10</v>
      </c>
      <c r="J14" s="6">
        <v>12</v>
      </c>
      <c r="K14" s="6">
        <v>0</v>
      </c>
      <c r="L14" s="6">
        <v>0</v>
      </c>
      <c r="M14" s="6">
        <v>1.3</v>
      </c>
      <c r="N14" s="6">
        <v>1.2</v>
      </c>
      <c r="O14" s="8">
        <f t="shared" si="1"/>
        <v>34.32</v>
      </c>
      <c r="P14" s="1">
        <v>5</v>
      </c>
      <c r="Q14" s="2">
        <v>0</v>
      </c>
      <c r="R14" s="2">
        <v>0</v>
      </c>
      <c r="S14" s="6">
        <v>1.1</v>
      </c>
      <c r="T14" s="6">
        <v>1.3</v>
      </c>
      <c r="U14" s="8">
        <f t="shared" si="2"/>
        <v>7.15</v>
      </c>
      <c r="V14" s="1">
        <v>5</v>
      </c>
      <c r="W14" s="2"/>
      <c r="X14" s="2"/>
      <c r="Y14" s="2"/>
      <c r="Z14" s="48">
        <v>1.3</v>
      </c>
      <c r="AA14" s="48">
        <v>1.1</v>
      </c>
      <c r="AB14" s="8">
        <f t="shared" si="3"/>
        <v>7.15</v>
      </c>
      <c r="AC14" s="9">
        <f t="shared" si="4"/>
        <v>48.62</v>
      </c>
      <c r="AD14" s="12">
        <f t="shared" si="5"/>
        <v>10</v>
      </c>
    </row>
    <row r="15" spans="1:30" s="10" customFormat="1" ht="12.75">
      <c r="A15" s="12">
        <f t="shared" si="0"/>
        <v>11</v>
      </c>
      <c r="B15" s="2" t="s">
        <v>36</v>
      </c>
      <c r="C15" s="19" t="s">
        <v>106</v>
      </c>
      <c r="D15" s="19" t="s">
        <v>107</v>
      </c>
      <c r="E15" s="19" t="s">
        <v>108</v>
      </c>
      <c r="F15" s="19"/>
      <c r="G15" s="2" t="s">
        <v>105</v>
      </c>
      <c r="H15" s="5" t="s">
        <v>36</v>
      </c>
      <c r="I15" s="7">
        <v>10</v>
      </c>
      <c r="J15" s="6">
        <v>0</v>
      </c>
      <c r="K15" s="6">
        <v>0</v>
      </c>
      <c r="L15" s="6">
        <v>0</v>
      </c>
      <c r="M15" s="6">
        <v>1.2</v>
      </c>
      <c r="N15" s="6">
        <v>1.7</v>
      </c>
      <c r="O15" s="8">
        <f t="shared" si="1"/>
        <v>20.4</v>
      </c>
      <c r="P15" s="1">
        <v>4</v>
      </c>
      <c r="Q15" s="2">
        <v>0</v>
      </c>
      <c r="R15" s="2">
        <v>0</v>
      </c>
      <c r="S15" s="6">
        <v>1.1</v>
      </c>
      <c r="T15" s="6">
        <v>1.1</v>
      </c>
      <c r="U15" s="8">
        <f t="shared" si="2"/>
        <v>4.840000000000001</v>
      </c>
      <c r="V15" s="1">
        <v>6</v>
      </c>
      <c r="W15" s="2"/>
      <c r="X15" s="2"/>
      <c r="Y15" s="2"/>
      <c r="Z15" s="48">
        <v>1.3</v>
      </c>
      <c r="AA15" s="48">
        <v>1.4</v>
      </c>
      <c r="AB15" s="8">
        <f t="shared" si="3"/>
        <v>10.92</v>
      </c>
      <c r="AC15" s="9">
        <f t="shared" si="4"/>
        <v>36.16</v>
      </c>
      <c r="AD15" s="12">
        <f t="shared" si="5"/>
        <v>11</v>
      </c>
    </row>
    <row r="16" spans="1:30" s="10" customFormat="1" ht="12.75">
      <c r="A16" s="12">
        <f t="shared" si="0"/>
        <v>12</v>
      </c>
      <c r="B16" s="2" t="s">
        <v>37</v>
      </c>
      <c r="C16" s="19" t="s">
        <v>110</v>
      </c>
      <c r="D16" s="19" t="s">
        <v>110</v>
      </c>
      <c r="E16" s="19"/>
      <c r="F16" s="19"/>
      <c r="G16" s="2" t="s">
        <v>109</v>
      </c>
      <c r="H16" s="5" t="s">
        <v>37</v>
      </c>
      <c r="I16" s="7">
        <v>9</v>
      </c>
      <c r="J16" s="6">
        <v>3</v>
      </c>
      <c r="K16" s="6">
        <v>0</v>
      </c>
      <c r="L16" s="6">
        <v>0</v>
      </c>
      <c r="M16" s="6">
        <v>1.2</v>
      </c>
      <c r="N16" s="6">
        <v>1.6</v>
      </c>
      <c r="O16" s="8">
        <f t="shared" si="1"/>
        <v>23.04</v>
      </c>
      <c r="P16" s="1">
        <v>1</v>
      </c>
      <c r="Q16" s="2">
        <v>0</v>
      </c>
      <c r="R16" s="2">
        <v>0</v>
      </c>
      <c r="S16" s="6">
        <v>1.1</v>
      </c>
      <c r="T16" s="6">
        <v>1.2</v>
      </c>
      <c r="U16" s="8">
        <f t="shared" si="2"/>
        <v>1.32</v>
      </c>
      <c r="V16" s="1">
        <v>4</v>
      </c>
      <c r="W16" s="2">
        <v>2</v>
      </c>
      <c r="X16" s="2"/>
      <c r="Y16" s="2"/>
      <c r="Z16" s="48">
        <v>1.3</v>
      </c>
      <c r="AA16" s="48">
        <v>1.4</v>
      </c>
      <c r="AB16" s="8">
        <f t="shared" si="3"/>
        <v>10.92</v>
      </c>
      <c r="AC16" s="9">
        <f t="shared" si="4"/>
        <v>35.28</v>
      </c>
      <c r="AD16" s="12">
        <f t="shared" si="5"/>
        <v>12</v>
      </c>
    </row>
    <row r="17" spans="1:30" s="10" customFormat="1" ht="12.75">
      <c r="A17" s="12">
        <f t="shared" si="0"/>
        <v>13</v>
      </c>
      <c r="B17" s="2" t="s">
        <v>16</v>
      </c>
      <c r="C17" s="24" t="s">
        <v>97</v>
      </c>
      <c r="D17" s="24" t="s">
        <v>98</v>
      </c>
      <c r="E17" s="24" t="s">
        <v>99</v>
      </c>
      <c r="F17" s="24" t="s">
        <v>100</v>
      </c>
      <c r="G17" s="23" t="s">
        <v>95</v>
      </c>
      <c r="H17" s="5" t="s">
        <v>16</v>
      </c>
      <c r="I17" s="7">
        <v>10</v>
      </c>
      <c r="J17" s="6">
        <v>1</v>
      </c>
      <c r="K17" s="6">
        <v>8</v>
      </c>
      <c r="L17" s="6">
        <v>1</v>
      </c>
      <c r="M17" s="6">
        <v>1.2</v>
      </c>
      <c r="N17" s="48">
        <v>1</v>
      </c>
      <c r="O17" s="8">
        <f t="shared" si="1"/>
        <v>24</v>
      </c>
      <c r="P17" s="1">
        <v>1</v>
      </c>
      <c r="Q17" s="2">
        <v>0</v>
      </c>
      <c r="R17" s="2">
        <v>0</v>
      </c>
      <c r="S17" s="6">
        <v>1</v>
      </c>
      <c r="T17" s="6">
        <v>1.1</v>
      </c>
      <c r="U17" s="8">
        <f t="shared" si="2"/>
        <v>1.1</v>
      </c>
      <c r="V17" s="1">
        <v>7</v>
      </c>
      <c r="W17" s="2"/>
      <c r="X17" s="2"/>
      <c r="Y17" s="2"/>
      <c r="Z17" s="48">
        <v>1.2</v>
      </c>
      <c r="AA17" s="48">
        <v>1.1</v>
      </c>
      <c r="AB17" s="8">
        <f t="shared" si="3"/>
        <v>9.240000000000002</v>
      </c>
      <c r="AC17" s="9">
        <f t="shared" si="4"/>
        <v>34.34</v>
      </c>
      <c r="AD17" s="12">
        <f t="shared" si="5"/>
        <v>13</v>
      </c>
    </row>
    <row r="18" spans="1:30" s="10" customFormat="1" ht="12.75">
      <c r="A18" s="12">
        <f t="shared" si="0"/>
        <v>14</v>
      </c>
      <c r="B18" s="2" t="s">
        <v>14</v>
      </c>
      <c r="C18" s="19" t="s">
        <v>92</v>
      </c>
      <c r="D18" s="19" t="s">
        <v>93</v>
      </c>
      <c r="E18" s="19" t="s">
        <v>94</v>
      </c>
      <c r="F18" s="19"/>
      <c r="G18" s="2" t="s">
        <v>90</v>
      </c>
      <c r="H18" s="5" t="s">
        <v>14</v>
      </c>
      <c r="I18" s="7">
        <v>10</v>
      </c>
      <c r="J18" s="6">
        <v>6</v>
      </c>
      <c r="K18" s="6">
        <v>0</v>
      </c>
      <c r="L18" s="6">
        <v>5</v>
      </c>
      <c r="M18" s="6">
        <v>1.2</v>
      </c>
      <c r="N18" s="6">
        <v>1.2</v>
      </c>
      <c r="O18" s="8">
        <f t="shared" si="1"/>
        <v>30.24</v>
      </c>
      <c r="P18" s="1">
        <v>1</v>
      </c>
      <c r="Q18" s="2">
        <v>0</v>
      </c>
      <c r="R18" s="2">
        <v>0</v>
      </c>
      <c r="S18" s="6">
        <v>1</v>
      </c>
      <c r="T18" s="6">
        <v>1.1</v>
      </c>
      <c r="U18" s="8">
        <f t="shared" si="2"/>
        <v>1.1</v>
      </c>
      <c r="V18" s="1"/>
      <c r="W18" s="2"/>
      <c r="X18" s="2"/>
      <c r="Y18" s="2"/>
      <c r="Z18" s="48">
        <v>1</v>
      </c>
      <c r="AA18" s="48">
        <v>1</v>
      </c>
      <c r="AB18" s="8">
        <f t="shared" si="3"/>
        <v>0</v>
      </c>
      <c r="AC18" s="9">
        <f t="shared" si="4"/>
        <v>31.34</v>
      </c>
      <c r="AD18" s="12">
        <f t="shared" si="5"/>
        <v>14</v>
      </c>
    </row>
    <row r="20" ht="15.75">
      <c r="A20" s="75" t="s">
        <v>201</v>
      </c>
    </row>
    <row r="21" ht="13.5" thickBot="1"/>
    <row r="22" spans="1:31" ht="13.5" thickBot="1">
      <c r="A22" s="55" t="s">
        <v>29</v>
      </c>
      <c r="B22" s="61"/>
      <c r="C22" s="14"/>
      <c r="D22" s="14" t="s">
        <v>69</v>
      </c>
      <c r="E22" s="14" t="s">
        <v>70</v>
      </c>
      <c r="F22" s="14" t="s">
        <v>71</v>
      </c>
      <c r="G22" s="63"/>
      <c r="H22" s="64" t="s">
        <v>0</v>
      </c>
      <c r="I22" s="57" t="s">
        <v>2</v>
      </c>
      <c r="J22" s="58"/>
      <c r="K22" s="58"/>
      <c r="L22" s="58"/>
      <c r="M22" s="58"/>
      <c r="N22" s="60"/>
      <c r="O22" s="57" t="s">
        <v>3</v>
      </c>
      <c r="P22" s="58"/>
      <c r="Q22" s="58"/>
      <c r="R22" s="58"/>
      <c r="S22" s="58"/>
      <c r="T22" s="58"/>
      <c r="U22" s="60"/>
      <c r="V22" s="57" t="s">
        <v>4</v>
      </c>
      <c r="W22" s="58"/>
      <c r="X22" s="58"/>
      <c r="Y22" s="58"/>
      <c r="Z22" s="58"/>
      <c r="AA22" s="58"/>
      <c r="AB22" s="58"/>
      <c r="AC22" s="66"/>
      <c r="AD22" s="53" t="s">
        <v>8</v>
      </c>
      <c r="AE22" s="55" t="s">
        <v>29</v>
      </c>
    </row>
    <row r="23" spans="1:31" ht="13.5" thickBot="1">
      <c r="A23" s="56"/>
      <c r="B23" s="62"/>
      <c r="C23" s="15" t="s">
        <v>72</v>
      </c>
      <c r="D23" s="15" t="s">
        <v>73</v>
      </c>
      <c r="E23" s="15" t="s">
        <v>73</v>
      </c>
      <c r="F23" s="15" t="s">
        <v>73</v>
      </c>
      <c r="G23" s="63"/>
      <c r="H23" s="65"/>
      <c r="I23" s="1" t="s">
        <v>30</v>
      </c>
      <c r="J23" s="2" t="s">
        <v>48</v>
      </c>
      <c r="K23" s="2" t="s">
        <v>63</v>
      </c>
      <c r="L23" s="2" t="s">
        <v>5</v>
      </c>
      <c r="M23" s="2" t="s">
        <v>6</v>
      </c>
      <c r="N23" s="4" t="s">
        <v>8</v>
      </c>
      <c r="O23" s="1" t="s">
        <v>33</v>
      </c>
      <c r="P23" s="2" t="s">
        <v>31</v>
      </c>
      <c r="Q23" s="2" t="s">
        <v>32</v>
      </c>
      <c r="R23" s="2" t="s">
        <v>34</v>
      </c>
      <c r="S23" s="2" t="s">
        <v>5</v>
      </c>
      <c r="T23" s="2" t="s">
        <v>6</v>
      </c>
      <c r="U23" s="4" t="s">
        <v>8</v>
      </c>
      <c r="V23" s="1" t="s">
        <v>44</v>
      </c>
      <c r="W23" s="2" t="s">
        <v>31</v>
      </c>
      <c r="X23" s="2" t="s">
        <v>63</v>
      </c>
      <c r="Y23" s="2" t="s">
        <v>64</v>
      </c>
      <c r="Z23" s="13" t="s">
        <v>65</v>
      </c>
      <c r="AA23" s="2" t="s">
        <v>5</v>
      </c>
      <c r="AB23" s="2" t="s">
        <v>6</v>
      </c>
      <c r="AC23" s="4" t="s">
        <v>8</v>
      </c>
      <c r="AD23" s="54"/>
      <c r="AE23" s="56"/>
    </row>
    <row r="24" spans="1:31" ht="12.75">
      <c r="A24" s="12">
        <f aca="true" t="shared" si="6" ref="A24:A38">AE24</f>
        <v>1</v>
      </c>
      <c r="B24" s="16" t="s">
        <v>42</v>
      </c>
      <c r="C24" s="50" t="s">
        <v>196</v>
      </c>
      <c r="D24" s="50" t="s">
        <v>196</v>
      </c>
      <c r="E24" s="39"/>
      <c r="F24" s="38"/>
      <c r="G24" s="16" t="s">
        <v>195</v>
      </c>
      <c r="H24" s="5" t="s">
        <v>42</v>
      </c>
      <c r="I24" s="1">
        <v>9</v>
      </c>
      <c r="J24" s="2">
        <v>8</v>
      </c>
      <c r="K24" s="2">
        <v>0</v>
      </c>
      <c r="L24" s="6">
        <v>1.7</v>
      </c>
      <c r="M24" s="6">
        <v>1.4</v>
      </c>
      <c r="N24" s="8">
        <f aca="true" t="shared" si="7" ref="N24:N38">SUM(I24:K24)*L24*M24</f>
        <v>40.459999999999994</v>
      </c>
      <c r="O24" s="1">
        <v>9</v>
      </c>
      <c r="P24" s="2">
        <v>15</v>
      </c>
      <c r="Q24" s="2">
        <v>18</v>
      </c>
      <c r="R24" s="2">
        <v>15</v>
      </c>
      <c r="S24" s="48">
        <v>2</v>
      </c>
      <c r="T24" s="48">
        <v>2</v>
      </c>
      <c r="U24" s="8">
        <f aca="true" t="shared" si="8" ref="U24:U38">SUM(O24:R24)*S24*T24</f>
        <v>228</v>
      </c>
      <c r="V24" s="7">
        <v>5</v>
      </c>
      <c r="W24" s="6">
        <v>15</v>
      </c>
      <c r="X24" s="6">
        <v>15</v>
      </c>
      <c r="Y24" s="6">
        <v>20</v>
      </c>
      <c r="Z24" s="6">
        <v>5</v>
      </c>
      <c r="AA24" s="6">
        <v>1.8</v>
      </c>
      <c r="AB24" s="6">
        <v>1.8</v>
      </c>
      <c r="AC24" s="8">
        <f aca="true" t="shared" si="9" ref="AC24:AC38">SUM(V24:Z24)*AA24*AB24</f>
        <v>194.4</v>
      </c>
      <c r="AD24" s="9">
        <f>N24+U24+AC24</f>
        <v>462.86</v>
      </c>
      <c r="AE24" s="12">
        <f>RANK(AD24,$AD$24:$AD$37)</f>
        <v>1</v>
      </c>
    </row>
    <row r="25" spans="1:31" ht="12.75">
      <c r="A25" s="12">
        <f t="shared" si="6"/>
        <v>2</v>
      </c>
      <c r="B25" s="2" t="s">
        <v>24</v>
      </c>
      <c r="C25" s="40" t="s">
        <v>176</v>
      </c>
      <c r="D25" s="40" t="s">
        <v>176</v>
      </c>
      <c r="E25" s="40"/>
      <c r="F25" s="40"/>
      <c r="G25" s="2" t="s">
        <v>171</v>
      </c>
      <c r="H25" s="5" t="s">
        <v>24</v>
      </c>
      <c r="I25" s="1">
        <v>10</v>
      </c>
      <c r="J25" s="2">
        <v>9</v>
      </c>
      <c r="K25" s="2">
        <v>15</v>
      </c>
      <c r="L25" s="6">
        <v>1.6</v>
      </c>
      <c r="M25" s="6">
        <v>1.4</v>
      </c>
      <c r="N25" s="8">
        <f t="shared" si="7"/>
        <v>76.16</v>
      </c>
      <c r="O25" s="1">
        <v>10</v>
      </c>
      <c r="P25" s="2">
        <v>9</v>
      </c>
      <c r="Q25" s="2"/>
      <c r="R25" s="2"/>
      <c r="S25" s="48">
        <v>1.6</v>
      </c>
      <c r="T25" s="48">
        <v>1.3</v>
      </c>
      <c r="U25" s="8">
        <f t="shared" si="8"/>
        <v>39.52</v>
      </c>
      <c r="V25" s="7">
        <v>5</v>
      </c>
      <c r="W25" s="6">
        <v>15</v>
      </c>
      <c r="X25" s="6">
        <v>15</v>
      </c>
      <c r="Y25" s="6">
        <v>20</v>
      </c>
      <c r="Z25" s="6">
        <v>4</v>
      </c>
      <c r="AA25" s="6">
        <v>1.9</v>
      </c>
      <c r="AB25" s="6">
        <v>1.6</v>
      </c>
      <c r="AC25" s="8">
        <f t="shared" si="9"/>
        <v>179.36</v>
      </c>
      <c r="AD25" s="9">
        <f aca="true" t="shared" si="10" ref="AD25:AD38">N25+U25+AC25</f>
        <v>295.04</v>
      </c>
      <c r="AE25" s="12">
        <f aca="true" t="shared" si="11" ref="AE25:AE37">RANK(AD25,$AD$24:$AD$37)</f>
        <v>2</v>
      </c>
    </row>
    <row r="26" spans="1:31" ht="12.75">
      <c r="A26" s="12">
        <f t="shared" si="6"/>
        <v>3</v>
      </c>
      <c r="B26" s="2" t="s">
        <v>26</v>
      </c>
      <c r="C26" s="51" t="s">
        <v>182</v>
      </c>
      <c r="D26" s="51" t="s">
        <v>182</v>
      </c>
      <c r="E26" s="42"/>
      <c r="F26" s="40"/>
      <c r="G26" s="52" t="s">
        <v>181</v>
      </c>
      <c r="H26" s="5" t="s">
        <v>26</v>
      </c>
      <c r="I26" s="1">
        <v>6</v>
      </c>
      <c r="J26" s="2">
        <v>0</v>
      </c>
      <c r="K26" s="2">
        <v>0</v>
      </c>
      <c r="L26" s="6">
        <v>1.3</v>
      </c>
      <c r="M26" s="6">
        <v>1.3</v>
      </c>
      <c r="N26" s="8">
        <f t="shared" si="7"/>
        <v>10.14</v>
      </c>
      <c r="O26" s="1">
        <v>10</v>
      </c>
      <c r="P26" s="2">
        <v>15</v>
      </c>
      <c r="Q26" s="2">
        <v>18</v>
      </c>
      <c r="R26" s="2">
        <v>13</v>
      </c>
      <c r="S26" s="48">
        <v>1.6</v>
      </c>
      <c r="T26" s="48">
        <v>1.6</v>
      </c>
      <c r="U26" s="8">
        <f t="shared" si="8"/>
        <v>143.36</v>
      </c>
      <c r="V26" s="7">
        <v>4</v>
      </c>
      <c r="W26" s="6">
        <v>15</v>
      </c>
      <c r="X26" s="6">
        <v>14</v>
      </c>
      <c r="Y26" s="6">
        <v>10</v>
      </c>
      <c r="Z26" s="6">
        <v>0</v>
      </c>
      <c r="AA26" s="6">
        <v>1.7</v>
      </c>
      <c r="AB26" s="6">
        <v>1.9</v>
      </c>
      <c r="AC26" s="8">
        <f t="shared" si="9"/>
        <v>138.89</v>
      </c>
      <c r="AD26" s="9">
        <f t="shared" si="10"/>
        <v>292.39</v>
      </c>
      <c r="AE26" s="12">
        <f t="shared" si="11"/>
        <v>3</v>
      </c>
    </row>
    <row r="27" spans="1:31" ht="12.75">
      <c r="A27" s="12">
        <f t="shared" si="6"/>
        <v>4</v>
      </c>
      <c r="B27" s="2" t="s">
        <v>40</v>
      </c>
      <c r="C27" s="40" t="s">
        <v>190</v>
      </c>
      <c r="D27" s="40" t="s">
        <v>191</v>
      </c>
      <c r="E27" s="40" t="s">
        <v>192</v>
      </c>
      <c r="F27" s="41"/>
      <c r="G27" s="2" t="s">
        <v>189</v>
      </c>
      <c r="H27" s="5" t="s">
        <v>40</v>
      </c>
      <c r="I27" s="1">
        <v>6</v>
      </c>
      <c r="J27" s="2">
        <v>0</v>
      </c>
      <c r="K27" s="2">
        <v>0</v>
      </c>
      <c r="L27" s="6">
        <v>1.3</v>
      </c>
      <c r="M27" s="6">
        <v>1.2</v>
      </c>
      <c r="N27" s="8">
        <f t="shared" si="7"/>
        <v>9.360000000000001</v>
      </c>
      <c r="O27" s="1">
        <v>9</v>
      </c>
      <c r="P27" s="2">
        <v>15</v>
      </c>
      <c r="Q27" s="2">
        <v>8</v>
      </c>
      <c r="R27" s="2"/>
      <c r="S27" s="48">
        <v>1.6</v>
      </c>
      <c r="T27" s="48">
        <v>1.5</v>
      </c>
      <c r="U27" s="8">
        <f t="shared" si="8"/>
        <v>76.80000000000001</v>
      </c>
      <c r="V27" s="7">
        <v>5</v>
      </c>
      <c r="W27" s="6">
        <v>11</v>
      </c>
      <c r="X27" s="6">
        <v>15</v>
      </c>
      <c r="Y27" s="6">
        <v>10</v>
      </c>
      <c r="Z27" s="6">
        <v>5</v>
      </c>
      <c r="AA27" s="6">
        <v>1.7</v>
      </c>
      <c r="AB27" s="6">
        <v>1.9</v>
      </c>
      <c r="AC27" s="8">
        <f t="shared" si="9"/>
        <v>148.58</v>
      </c>
      <c r="AD27" s="9">
        <f t="shared" si="10"/>
        <v>234.74</v>
      </c>
      <c r="AE27" s="12">
        <f t="shared" si="11"/>
        <v>4</v>
      </c>
    </row>
    <row r="28" spans="1:31" ht="12.75">
      <c r="A28" s="12">
        <f t="shared" si="6"/>
        <v>5</v>
      </c>
      <c r="B28" s="2" t="s">
        <v>39</v>
      </c>
      <c r="C28" s="40" t="s">
        <v>186</v>
      </c>
      <c r="D28" s="40" t="s">
        <v>187</v>
      </c>
      <c r="E28" s="43" t="s">
        <v>188</v>
      </c>
      <c r="F28" s="40"/>
      <c r="G28" s="3" t="s">
        <v>185</v>
      </c>
      <c r="H28" s="5" t="s">
        <v>39</v>
      </c>
      <c r="I28" s="1">
        <v>9</v>
      </c>
      <c r="J28" s="2">
        <v>0</v>
      </c>
      <c r="K28" s="2">
        <v>0</v>
      </c>
      <c r="L28" s="6">
        <v>1.3</v>
      </c>
      <c r="M28" s="6">
        <v>1.1</v>
      </c>
      <c r="N28" s="8">
        <f t="shared" si="7"/>
        <v>12.870000000000003</v>
      </c>
      <c r="O28" s="1">
        <v>10</v>
      </c>
      <c r="P28" s="2">
        <v>13</v>
      </c>
      <c r="Q28" s="2">
        <v>9</v>
      </c>
      <c r="R28" s="2"/>
      <c r="S28" s="48">
        <v>1.8</v>
      </c>
      <c r="T28" s="48">
        <v>1.5</v>
      </c>
      <c r="U28" s="8">
        <f t="shared" si="8"/>
        <v>86.4</v>
      </c>
      <c r="V28" s="7">
        <v>5</v>
      </c>
      <c r="W28" s="6">
        <v>14</v>
      </c>
      <c r="X28" s="6">
        <v>15</v>
      </c>
      <c r="Y28" s="6">
        <v>10</v>
      </c>
      <c r="Z28" s="6">
        <v>0</v>
      </c>
      <c r="AA28" s="6">
        <v>1.7</v>
      </c>
      <c r="AB28" s="6">
        <v>1.8</v>
      </c>
      <c r="AC28" s="8">
        <f t="shared" si="9"/>
        <v>134.64</v>
      </c>
      <c r="AD28" s="9">
        <f t="shared" si="10"/>
        <v>233.91</v>
      </c>
      <c r="AE28" s="12">
        <f t="shared" si="11"/>
        <v>5</v>
      </c>
    </row>
    <row r="29" spans="1:31" ht="12.75">
      <c r="A29" s="12">
        <f t="shared" si="6"/>
        <v>6</v>
      </c>
      <c r="B29" s="2" t="s">
        <v>19</v>
      </c>
      <c r="C29" s="40" t="s">
        <v>158</v>
      </c>
      <c r="D29" s="40" t="s">
        <v>158</v>
      </c>
      <c r="E29" s="40"/>
      <c r="F29" s="38"/>
      <c r="G29" s="3" t="s">
        <v>157</v>
      </c>
      <c r="H29" s="5" t="s">
        <v>19</v>
      </c>
      <c r="I29" s="1">
        <v>9</v>
      </c>
      <c r="J29" s="2">
        <v>1</v>
      </c>
      <c r="K29" s="2">
        <v>0</v>
      </c>
      <c r="L29" s="6">
        <v>1.7</v>
      </c>
      <c r="M29" s="6">
        <v>1.5</v>
      </c>
      <c r="N29" s="8">
        <f t="shared" si="7"/>
        <v>25.5</v>
      </c>
      <c r="O29" s="1">
        <v>10</v>
      </c>
      <c r="P29" s="2">
        <v>12</v>
      </c>
      <c r="Q29" s="2">
        <v>4</v>
      </c>
      <c r="R29" s="2"/>
      <c r="S29" s="48">
        <v>1.6</v>
      </c>
      <c r="T29" s="48">
        <v>1.6</v>
      </c>
      <c r="U29" s="8">
        <f t="shared" si="8"/>
        <v>66.56</v>
      </c>
      <c r="V29" s="7">
        <v>5</v>
      </c>
      <c r="W29" s="6">
        <v>14</v>
      </c>
      <c r="X29" s="6">
        <v>13</v>
      </c>
      <c r="Y29" s="6">
        <v>8</v>
      </c>
      <c r="Z29" s="6">
        <v>4</v>
      </c>
      <c r="AA29" s="49">
        <v>1.6</v>
      </c>
      <c r="AB29" s="6">
        <v>1.9</v>
      </c>
      <c r="AC29" s="8">
        <f t="shared" si="9"/>
        <v>133.76</v>
      </c>
      <c r="AD29" s="9">
        <f t="shared" si="10"/>
        <v>225.82</v>
      </c>
      <c r="AE29" s="12">
        <f t="shared" si="11"/>
        <v>6</v>
      </c>
    </row>
    <row r="30" spans="1:31" ht="12.75">
      <c r="A30" s="12">
        <f t="shared" si="6"/>
        <v>7</v>
      </c>
      <c r="B30" s="2" t="s">
        <v>20</v>
      </c>
      <c r="C30" s="41" t="s">
        <v>160</v>
      </c>
      <c r="D30" s="41" t="s">
        <v>161</v>
      </c>
      <c r="E30" s="40" t="s">
        <v>162</v>
      </c>
      <c r="F30" s="40" t="s">
        <v>163</v>
      </c>
      <c r="G30" s="44" t="s">
        <v>159</v>
      </c>
      <c r="H30" s="5" t="s">
        <v>20</v>
      </c>
      <c r="I30" s="1">
        <v>8</v>
      </c>
      <c r="J30" s="2">
        <v>2</v>
      </c>
      <c r="K30" s="2">
        <v>0</v>
      </c>
      <c r="L30" s="6">
        <v>1.4</v>
      </c>
      <c r="M30" s="6">
        <v>1.4</v>
      </c>
      <c r="N30" s="8">
        <f t="shared" si="7"/>
        <v>19.599999999999998</v>
      </c>
      <c r="O30" s="1">
        <v>10</v>
      </c>
      <c r="P30" s="2">
        <v>0</v>
      </c>
      <c r="Q30" s="2"/>
      <c r="R30" s="2"/>
      <c r="S30" s="48">
        <v>1.3</v>
      </c>
      <c r="T30" s="48">
        <v>1.3</v>
      </c>
      <c r="U30" s="8">
        <f t="shared" si="8"/>
        <v>16.900000000000002</v>
      </c>
      <c r="V30" s="7">
        <v>5</v>
      </c>
      <c r="W30" s="6">
        <v>15</v>
      </c>
      <c r="X30" s="6">
        <v>15</v>
      </c>
      <c r="Y30" s="6">
        <v>18</v>
      </c>
      <c r="Z30" s="6">
        <v>4</v>
      </c>
      <c r="AA30" s="6">
        <v>1.7</v>
      </c>
      <c r="AB30" s="6">
        <v>1.8</v>
      </c>
      <c r="AC30" s="8">
        <f t="shared" si="9"/>
        <v>174.42</v>
      </c>
      <c r="AD30" s="9">
        <f t="shared" si="10"/>
        <v>210.92</v>
      </c>
      <c r="AE30" s="12">
        <f t="shared" si="11"/>
        <v>7</v>
      </c>
    </row>
    <row r="31" spans="1:31" ht="12.75">
      <c r="A31" s="12">
        <f t="shared" si="6"/>
        <v>8</v>
      </c>
      <c r="B31" s="2" t="s">
        <v>28</v>
      </c>
      <c r="C31" s="40" t="s">
        <v>184</v>
      </c>
      <c r="D31" s="40" t="s">
        <v>184</v>
      </c>
      <c r="E31" s="46"/>
      <c r="F31" s="40"/>
      <c r="G31" s="2" t="s">
        <v>88</v>
      </c>
      <c r="H31" s="5" t="s">
        <v>28</v>
      </c>
      <c r="I31" s="1">
        <v>2</v>
      </c>
      <c r="J31" s="2">
        <v>0</v>
      </c>
      <c r="K31" s="2">
        <v>0</v>
      </c>
      <c r="L31" s="6">
        <v>1.1</v>
      </c>
      <c r="M31" s="6">
        <v>1.1</v>
      </c>
      <c r="N31" s="8">
        <f t="shared" si="7"/>
        <v>2.4200000000000004</v>
      </c>
      <c r="O31" s="1">
        <v>10</v>
      </c>
      <c r="P31" s="2">
        <v>9</v>
      </c>
      <c r="Q31" s="2">
        <v>0</v>
      </c>
      <c r="R31" s="2"/>
      <c r="S31" s="48">
        <v>1.4</v>
      </c>
      <c r="T31" s="48">
        <v>1.3</v>
      </c>
      <c r="U31" s="8">
        <f t="shared" si="8"/>
        <v>34.58</v>
      </c>
      <c r="V31" s="7">
        <v>5</v>
      </c>
      <c r="W31" s="6">
        <v>14</v>
      </c>
      <c r="X31" s="6">
        <v>15</v>
      </c>
      <c r="Y31" s="6">
        <v>19</v>
      </c>
      <c r="Z31" s="6">
        <v>4</v>
      </c>
      <c r="AA31" s="6">
        <v>1.9</v>
      </c>
      <c r="AB31" s="6">
        <v>1.5</v>
      </c>
      <c r="AC31" s="8">
        <f t="shared" si="9"/>
        <v>162.45</v>
      </c>
      <c r="AD31" s="9">
        <f t="shared" si="10"/>
        <v>199.45</v>
      </c>
      <c r="AE31" s="12">
        <f t="shared" si="11"/>
        <v>8</v>
      </c>
    </row>
    <row r="32" spans="1:31" ht="12.75">
      <c r="A32" s="12">
        <f t="shared" si="6"/>
        <v>9</v>
      </c>
      <c r="B32" s="2" t="s">
        <v>41</v>
      </c>
      <c r="C32" s="40" t="s">
        <v>193</v>
      </c>
      <c r="D32" s="40" t="s">
        <v>194</v>
      </c>
      <c r="E32" s="46"/>
      <c r="F32" s="40"/>
      <c r="G32" s="3" t="s">
        <v>148</v>
      </c>
      <c r="H32" s="5" t="s">
        <v>41</v>
      </c>
      <c r="I32" s="1">
        <v>5</v>
      </c>
      <c r="J32" s="2">
        <v>0</v>
      </c>
      <c r="K32" s="2">
        <v>0</v>
      </c>
      <c r="L32" s="6">
        <v>1.3</v>
      </c>
      <c r="M32" s="6">
        <v>1.2</v>
      </c>
      <c r="N32" s="8">
        <f t="shared" si="7"/>
        <v>7.8</v>
      </c>
      <c r="O32" s="1">
        <v>10</v>
      </c>
      <c r="P32" s="2">
        <v>12</v>
      </c>
      <c r="Q32" s="2"/>
      <c r="R32" s="2"/>
      <c r="S32" s="48">
        <v>1.3</v>
      </c>
      <c r="T32" s="48">
        <v>1.5</v>
      </c>
      <c r="U32" s="8">
        <f t="shared" si="8"/>
        <v>42.900000000000006</v>
      </c>
      <c r="V32" s="7">
        <v>5</v>
      </c>
      <c r="W32" s="6">
        <v>15</v>
      </c>
      <c r="X32" s="6">
        <v>15</v>
      </c>
      <c r="Y32" s="6">
        <v>5</v>
      </c>
      <c r="Z32" s="6">
        <v>4</v>
      </c>
      <c r="AA32" s="6">
        <v>1.7</v>
      </c>
      <c r="AB32" s="6">
        <v>1.8</v>
      </c>
      <c r="AC32" s="8">
        <f t="shared" si="9"/>
        <v>134.64</v>
      </c>
      <c r="AD32" s="9">
        <f t="shared" si="10"/>
        <v>185.33999999999997</v>
      </c>
      <c r="AE32" s="12">
        <f t="shared" si="11"/>
        <v>9</v>
      </c>
    </row>
    <row r="33" spans="1:31" ht="12.75">
      <c r="A33" s="12">
        <f t="shared" si="6"/>
        <v>10</v>
      </c>
      <c r="B33" s="2" t="s">
        <v>21</v>
      </c>
      <c r="C33" s="41" t="s">
        <v>165</v>
      </c>
      <c r="D33" s="41" t="s">
        <v>166</v>
      </c>
      <c r="E33" s="42"/>
      <c r="F33" s="40"/>
      <c r="G33" s="3" t="s">
        <v>164</v>
      </c>
      <c r="H33" s="5" t="s">
        <v>21</v>
      </c>
      <c r="I33" s="1">
        <v>4</v>
      </c>
      <c r="J33" s="2">
        <v>0</v>
      </c>
      <c r="K33" s="2">
        <v>0</v>
      </c>
      <c r="L33" s="6">
        <v>1.1</v>
      </c>
      <c r="M33" s="6">
        <v>1.1</v>
      </c>
      <c r="N33" s="8">
        <f t="shared" si="7"/>
        <v>4.840000000000001</v>
      </c>
      <c r="O33" s="1">
        <v>10</v>
      </c>
      <c r="P33" s="2">
        <v>15</v>
      </c>
      <c r="Q33" s="2">
        <v>3</v>
      </c>
      <c r="R33" s="2"/>
      <c r="S33" s="48">
        <v>1.2</v>
      </c>
      <c r="T33" s="48">
        <v>1.3</v>
      </c>
      <c r="U33" s="8">
        <f t="shared" si="8"/>
        <v>43.68000000000001</v>
      </c>
      <c r="V33" s="7">
        <v>5</v>
      </c>
      <c r="W33" s="6">
        <v>15</v>
      </c>
      <c r="X33" s="6">
        <v>15</v>
      </c>
      <c r="Y33" s="6">
        <v>16</v>
      </c>
      <c r="Z33" s="6">
        <v>2</v>
      </c>
      <c r="AA33" s="6">
        <v>1.7</v>
      </c>
      <c r="AB33" s="6">
        <v>1.5</v>
      </c>
      <c r="AC33" s="8">
        <f t="shared" si="9"/>
        <v>135.14999999999998</v>
      </c>
      <c r="AD33" s="9">
        <f t="shared" si="10"/>
        <v>183.67</v>
      </c>
      <c r="AE33" s="12">
        <f t="shared" si="11"/>
        <v>10</v>
      </c>
    </row>
    <row r="34" spans="1:31" ht="12.75">
      <c r="A34" s="12">
        <f t="shared" si="6"/>
        <v>11</v>
      </c>
      <c r="B34" s="2" t="s">
        <v>23</v>
      </c>
      <c r="C34" s="41" t="s">
        <v>172</v>
      </c>
      <c r="D34" s="41" t="s">
        <v>173</v>
      </c>
      <c r="E34" s="41" t="s">
        <v>174</v>
      </c>
      <c r="F34" s="41" t="s">
        <v>175</v>
      </c>
      <c r="G34" s="23" t="s">
        <v>171</v>
      </c>
      <c r="H34" s="5" t="s">
        <v>23</v>
      </c>
      <c r="I34" s="1">
        <v>8</v>
      </c>
      <c r="J34" s="2">
        <v>0</v>
      </c>
      <c r="K34" s="2">
        <v>0</v>
      </c>
      <c r="L34" s="6">
        <v>1.6</v>
      </c>
      <c r="M34" s="6">
        <v>1.5</v>
      </c>
      <c r="N34" s="8">
        <f t="shared" si="7"/>
        <v>19.200000000000003</v>
      </c>
      <c r="O34" s="1">
        <v>5</v>
      </c>
      <c r="P34" s="2"/>
      <c r="Q34" s="2"/>
      <c r="R34" s="2"/>
      <c r="S34" s="48">
        <v>1.3</v>
      </c>
      <c r="T34" s="48">
        <v>1.3</v>
      </c>
      <c r="U34" s="8">
        <f t="shared" si="8"/>
        <v>8.450000000000001</v>
      </c>
      <c r="V34" s="7">
        <v>5</v>
      </c>
      <c r="W34" s="6">
        <v>15</v>
      </c>
      <c r="X34" s="6">
        <v>15</v>
      </c>
      <c r="Y34" s="6">
        <v>19</v>
      </c>
      <c r="Z34" s="6">
        <v>3</v>
      </c>
      <c r="AA34" s="6">
        <v>1.7</v>
      </c>
      <c r="AB34" s="6">
        <v>1.6</v>
      </c>
      <c r="AC34" s="8">
        <f t="shared" si="9"/>
        <v>155.04</v>
      </c>
      <c r="AD34" s="9">
        <f t="shared" si="10"/>
        <v>182.69</v>
      </c>
      <c r="AE34" s="12">
        <f t="shared" si="11"/>
        <v>11</v>
      </c>
    </row>
    <row r="35" spans="1:31" ht="12.75">
      <c r="A35" s="12">
        <f t="shared" si="6"/>
        <v>12</v>
      </c>
      <c r="B35" s="2" t="s">
        <v>25</v>
      </c>
      <c r="C35" s="40" t="s">
        <v>178</v>
      </c>
      <c r="D35" s="40" t="s">
        <v>179</v>
      </c>
      <c r="E35" s="40" t="s">
        <v>180</v>
      </c>
      <c r="F35" s="45"/>
      <c r="G35" s="2" t="s">
        <v>177</v>
      </c>
      <c r="H35" s="5" t="s">
        <v>25</v>
      </c>
      <c r="I35" s="1">
        <v>5</v>
      </c>
      <c r="J35" s="2">
        <v>0</v>
      </c>
      <c r="K35" s="2">
        <v>0</v>
      </c>
      <c r="L35" s="6">
        <v>1.4</v>
      </c>
      <c r="M35" s="6">
        <v>1.1</v>
      </c>
      <c r="N35" s="8">
        <f t="shared" si="7"/>
        <v>7.700000000000001</v>
      </c>
      <c r="O35" s="1">
        <v>10</v>
      </c>
      <c r="P35" s="2">
        <v>13</v>
      </c>
      <c r="Q35" s="2">
        <v>1</v>
      </c>
      <c r="R35" s="2"/>
      <c r="S35" s="48">
        <v>1.3</v>
      </c>
      <c r="T35" s="48">
        <v>1.5</v>
      </c>
      <c r="U35" s="8">
        <f t="shared" si="8"/>
        <v>46.800000000000004</v>
      </c>
      <c r="V35" s="7">
        <v>5</v>
      </c>
      <c r="W35" s="6">
        <v>15</v>
      </c>
      <c r="X35" s="6">
        <v>15</v>
      </c>
      <c r="Y35" s="6">
        <v>0</v>
      </c>
      <c r="Z35" s="6">
        <v>0</v>
      </c>
      <c r="AA35" s="6">
        <v>1.8</v>
      </c>
      <c r="AB35" s="6">
        <v>1.9</v>
      </c>
      <c r="AC35" s="8">
        <f t="shared" si="9"/>
        <v>119.69999999999999</v>
      </c>
      <c r="AD35" s="9">
        <f t="shared" si="10"/>
        <v>174.2</v>
      </c>
      <c r="AE35" s="12">
        <f t="shared" si="11"/>
        <v>12</v>
      </c>
    </row>
    <row r="36" spans="1:31" ht="12.75">
      <c r="A36" s="12">
        <f t="shared" si="6"/>
        <v>13</v>
      </c>
      <c r="B36" s="2" t="s">
        <v>22</v>
      </c>
      <c r="C36" s="40" t="s">
        <v>168</v>
      </c>
      <c r="D36" s="40" t="s">
        <v>169</v>
      </c>
      <c r="E36" s="38" t="s">
        <v>170</v>
      </c>
      <c r="F36" s="38"/>
      <c r="G36" s="2" t="s">
        <v>167</v>
      </c>
      <c r="H36" s="5" t="s">
        <v>22</v>
      </c>
      <c r="I36" s="1">
        <v>0</v>
      </c>
      <c r="J36" s="2">
        <v>0</v>
      </c>
      <c r="K36" s="2">
        <v>0</v>
      </c>
      <c r="L36" s="6">
        <v>2</v>
      </c>
      <c r="M36" s="6">
        <v>2</v>
      </c>
      <c r="N36" s="8">
        <f t="shared" si="7"/>
        <v>0</v>
      </c>
      <c r="O36" s="1">
        <v>10</v>
      </c>
      <c r="P36" s="2">
        <v>9</v>
      </c>
      <c r="Q36" s="2">
        <v>0</v>
      </c>
      <c r="R36" s="2"/>
      <c r="S36" s="48">
        <v>1.4</v>
      </c>
      <c r="T36" s="48">
        <v>1.5</v>
      </c>
      <c r="U36" s="8">
        <f t="shared" si="8"/>
        <v>39.9</v>
      </c>
      <c r="V36" s="7">
        <v>4</v>
      </c>
      <c r="W36" s="6">
        <v>12</v>
      </c>
      <c r="X36" s="6">
        <v>15</v>
      </c>
      <c r="Y36" s="6">
        <v>1</v>
      </c>
      <c r="Z36" s="6">
        <v>3</v>
      </c>
      <c r="AA36" s="6">
        <v>1.6</v>
      </c>
      <c r="AB36" s="6">
        <v>1.6</v>
      </c>
      <c r="AC36" s="8">
        <f t="shared" si="9"/>
        <v>89.60000000000001</v>
      </c>
      <c r="AD36" s="9">
        <f t="shared" si="10"/>
        <v>129.5</v>
      </c>
      <c r="AE36" s="12">
        <f t="shared" si="11"/>
        <v>13</v>
      </c>
    </row>
    <row r="37" spans="1:31" ht="12.75">
      <c r="A37" s="12">
        <f t="shared" si="6"/>
        <v>14</v>
      </c>
      <c r="B37" s="2" t="s">
        <v>27</v>
      </c>
      <c r="C37" s="40" t="s">
        <v>183</v>
      </c>
      <c r="D37" s="40" t="s">
        <v>183</v>
      </c>
      <c r="E37" s="40"/>
      <c r="F37" s="40"/>
      <c r="G37" s="2" t="s">
        <v>88</v>
      </c>
      <c r="H37" s="5" t="s">
        <v>27</v>
      </c>
      <c r="I37" s="1">
        <v>8</v>
      </c>
      <c r="J37" s="2">
        <v>6</v>
      </c>
      <c r="K37" s="2">
        <v>0</v>
      </c>
      <c r="L37" s="6">
        <v>1.7</v>
      </c>
      <c r="M37" s="6">
        <v>1.7</v>
      </c>
      <c r="N37" s="8">
        <f t="shared" si="7"/>
        <v>40.46</v>
      </c>
      <c r="O37" s="1">
        <v>6</v>
      </c>
      <c r="P37" s="2">
        <v>5</v>
      </c>
      <c r="Q37" s="2"/>
      <c r="R37" s="2"/>
      <c r="S37" s="48">
        <v>1.5</v>
      </c>
      <c r="T37" s="48">
        <v>1.5</v>
      </c>
      <c r="U37" s="8">
        <f t="shared" si="8"/>
        <v>24.75</v>
      </c>
      <c r="V37" s="7">
        <v>0</v>
      </c>
      <c r="W37" s="6">
        <v>0</v>
      </c>
      <c r="X37" s="6">
        <v>0</v>
      </c>
      <c r="Y37" s="6">
        <v>0</v>
      </c>
      <c r="Z37" s="6">
        <v>0</v>
      </c>
      <c r="AA37" s="6">
        <v>1</v>
      </c>
      <c r="AB37" s="6">
        <v>1</v>
      </c>
      <c r="AC37" s="8">
        <f t="shared" si="9"/>
        <v>0</v>
      </c>
      <c r="AD37" s="9">
        <f t="shared" si="10"/>
        <v>65.21000000000001</v>
      </c>
      <c r="AE37" s="12">
        <f t="shared" si="11"/>
        <v>14</v>
      </c>
    </row>
    <row r="38" spans="1:31" ht="12.75">
      <c r="A38" s="12">
        <f t="shared" si="6"/>
        <v>0</v>
      </c>
      <c r="B38" s="2" t="s">
        <v>43</v>
      </c>
      <c r="C38" s="47" t="s">
        <v>197</v>
      </c>
      <c r="D38" s="47" t="s">
        <v>198</v>
      </c>
      <c r="E38" s="40" t="s">
        <v>199</v>
      </c>
      <c r="F38" s="40"/>
      <c r="G38" s="3" t="s">
        <v>171</v>
      </c>
      <c r="H38" s="5" t="s">
        <v>43</v>
      </c>
      <c r="I38" s="1">
        <v>2</v>
      </c>
      <c r="J38" s="2">
        <v>0</v>
      </c>
      <c r="K38" s="2">
        <v>0</v>
      </c>
      <c r="L38" s="6">
        <v>1.1</v>
      </c>
      <c r="M38" s="6">
        <v>1.2</v>
      </c>
      <c r="N38" s="8">
        <f t="shared" si="7"/>
        <v>2.64</v>
      </c>
      <c r="O38" s="1">
        <v>10</v>
      </c>
      <c r="P38" s="2">
        <v>15</v>
      </c>
      <c r="Q38" s="2"/>
      <c r="R38" s="2"/>
      <c r="S38" s="48">
        <v>1.8</v>
      </c>
      <c r="T38" s="48">
        <v>1.7</v>
      </c>
      <c r="U38" s="8">
        <f t="shared" si="8"/>
        <v>76.5</v>
      </c>
      <c r="V38" s="7">
        <v>5</v>
      </c>
      <c r="W38" s="6">
        <v>14</v>
      </c>
      <c r="X38" s="6">
        <v>15</v>
      </c>
      <c r="Y38" s="6">
        <v>20</v>
      </c>
      <c r="Z38" s="6">
        <v>2</v>
      </c>
      <c r="AA38" s="6">
        <v>1.8</v>
      </c>
      <c r="AB38" s="6">
        <v>1.8</v>
      </c>
      <c r="AC38" s="8">
        <f t="shared" si="9"/>
        <v>181.44</v>
      </c>
      <c r="AD38" s="9">
        <f t="shared" si="10"/>
        <v>260.58</v>
      </c>
      <c r="AE38" s="12"/>
    </row>
    <row r="40" ht="16.5" thickBot="1">
      <c r="A40" s="75" t="s">
        <v>202</v>
      </c>
    </row>
    <row r="41" spans="1:29" ht="13.5" thickBot="1">
      <c r="A41" s="55" t="str">
        <f>AC41</f>
        <v>Pořadí</v>
      </c>
      <c r="B41" s="61"/>
      <c r="C41" s="27"/>
      <c r="D41" s="27" t="s">
        <v>69</v>
      </c>
      <c r="E41" s="27" t="s">
        <v>70</v>
      </c>
      <c r="F41" s="27" t="s">
        <v>71</v>
      </c>
      <c r="G41" s="63"/>
      <c r="H41" s="68" t="s">
        <v>0</v>
      </c>
      <c r="I41" s="72" t="s">
        <v>1</v>
      </c>
      <c r="J41" s="73"/>
      <c r="K41" s="73"/>
      <c r="L41" s="73"/>
      <c r="M41" s="74"/>
      <c r="N41" s="72" t="s">
        <v>2</v>
      </c>
      <c r="O41" s="73"/>
      <c r="P41" s="73"/>
      <c r="Q41" s="73"/>
      <c r="R41" s="73"/>
      <c r="S41" s="73"/>
      <c r="T41" s="73"/>
      <c r="U41" s="74"/>
      <c r="V41" s="72" t="s">
        <v>3</v>
      </c>
      <c r="W41" s="73"/>
      <c r="X41" s="73"/>
      <c r="Y41" s="73"/>
      <c r="Z41" s="73"/>
      <c r="AA41" s="74"/>
      <c r="AB41" s="70" t="s">
        <v>8</v>
      </c>
      <c r="AC41" s="55" t="s">
        <v>29</v>
      </c>
    </row>
    <row r="42" spans="1:29" ht="13.5" thickBot="1">
      <c r="A42" s="56"/>
      <c r="B42" s="62"/>
      <c r="C42" s="28" t="s">
        <v>72</v>
      </c>
      <c r="D42" s="28" t="s">
        <v>73</v>
      </c>
      <c r="E42" s="28" t="s">
        <v>73</v>
      </c>
      <c r="F42" s="28" t="s">
        <v>73</v>
      </c>
      <c r="G42" s="67"/>
      <c r="H42" s="69"/>
      <c r="I42" s="1" t="s">
        <v>66</v>
      </c>
      <c r="J42" s="2" t="s">
        <v>31</v>
      </c>
      <c r="K42" s="2" t="s">
        <v>5</v>
      </c>
      <c r="L42" s="3" t="s">
        <v>6</v>
      </c>
      <c r="M42" s="4" t="s">
        <v>8</v>
      </c>
      <c r="N42" s="1" t="s">
        <v>67</v>
      </c>
      <c r="O42" s="2" t="s">
        <v>7</v>
      </c>
      <c r="P42" s="2" t="s">
        <v>62</v>
      </c>
      <c r="Q42" s="2" t="s">
        <v>34</v>
      </c>
      <c r="R42" s="13" t="s">
        <v>65</v>
      </c>
      <c r="S42" s="2" t="s">
        <v>5</v>
      </c>
      <c r="T42" s="2" t="s">
        <v>6</v>
      </c>
      <c r="U42" s="4" t="s">
        <v>8</v>
      </c>
      <c r="V42" s="1" t="s">
        <v>33</v>
      </c>
      <c r="W42" s="2" t="s">
        <v>31</v>
      </c>
      <c r="X42" s="2" t="s">
        <v>46</v>
      </c>
      <c r="Y42" s="2" t="s">
        <v>5</v>
      </c>
      <c r="Z42" s="2" t="s">
        <v>6</v>
      </c>
      <c r="AA42" s="4" t="s">
        <v>8</v>
      </c>
      <c r="AB42" s="71"/>
      <c r="AC42" s="56"/>
    </row>
    <row r="43" spans="1:29" ht="12.75">
      <c r="A43" s="12">
        <f aca="true" t="shared" si="12" ref="A43:A56">AC43</f>
        <v>1</v>
      </c>
      <c r="B43" s="16" t="s">
        <v>55</v>
      </c>
      <c r="C43" s="29" t="s">
        <v>132</v>
      </c>
      <c r="D43" s="29" t="s">
        <v>133</v>
      </c>
      <c r="E43" s="29" t="s">
        <v>134</v>
      </c>
      <c r="F43" s="30"/>
      <c r="G43" s="16" t="s">
        <v>131</v>
      </c>
      <c r="H43" s="5" t="s">
        <v>55</v>
      </c>
      <c r="I43" s="7">
        <v>19</v>
      </c>
      <c r="J43" s="6">
        <v>3</v>
      </c>
      <c r="K43" s="6">
        <v>1.7</v>
      </c>
      <c r="L43" s="6">
        <v>1.5</v>
      </c>
      <c r="M43" s="8">
        <f aca="true" t="shared" si="13" ref="M43:M56">SUM(I43:J43)*K43*L43</f>
        <v>56.099999999999994</v>
      </c>
      <c r="N43" s="1">
        <v>5</v>
      </c>
      <c r="O43" s="2">
        <v>10</v>
      </c>
      <c r="P43" s="2">
        <v>10</v>
      </c>
      <c r="Q43" s="2">
        <v>15</v>
      </c>
      <c r="R43" s="2">
        <v>5</v>
      </c>
      <c r="S43" s="6">
        <v>1.8</v>
      </c>
      <c r="T43" s="6">
        <v>1.9</v>
      </c>
      <c r="U43" s="8">
        <f aca="true" t="shared" si="14" ref="U43:U56">SUM(N43:R43)*S43*T43</f>
        <v>153.9</v>
      </c>
      <c r="V43" s="1">
        <v>10</v>
      </c>
      <c r="W43" s="2">
        <v>12</v>
      </c>
      <c r="X43" s="2">
        <v>23</v>
      </c>
      <c r="Y43" s="6">
        <v>1.5</v>
      </c>
      <c r="Z43" s="6">
        <v>1.7</v>
      </c>
      <c r="AA43" s="8">
        <f aca="true" t="shared" si="15" ref="AA43:AA56">SUM(V43:X43)*Y43*Z43</f>
        <v>114.75</v>
      </c>
      <c r="AB43" s="9">
        <f aca="true" t="shared" si="16" ref="AB43:AB56">M43+U43+AA43</f>
        <v>324.75</v>
      </c>
      <c r="AC43" s="12">
        <f>RANK(AB43,$AB$43:$AB$56)</f>
        <v>1</v>
      </c>
    </row>
    <row r="44" spans="1:29" ht="12.75">
      <c r="A44" s="12">
        <f t="shared" si="12"/>
        <v>2</v>
      </c>
      <c r="B44" s="2" t="s">
        <v>56</v>
      </c>
      <c r="C44" s="36" t="s">
        <v>135</v>
      </c>
      <c r="D44" s="36" t="s">
        <v>135</v>
      </c>
      <c r="E44" s="31"/>
      <c r="F44" s="32"/>
      <c r="G44" s="23" t="s">
        <v>101</v>
      </c>
      <c r="H44" s="5" t="s">
        <v>56</v>
      </c>
      <c r="I44" s="7">
        <v>16</v>
      </c>
      <c r="J44" s="6">
        <v>0</v>
      </c>
      <c r="K44" s="6">
        <v>1.8</v>
      </c>
      <c r="L44" s="6">
        <v>1.8</v>
      </c>
      <c r="M44" s="8">
        <f t="shared" si="13"/>
        <v>51.84</v>
      </c>
      <c r="N44" s="1">
        <v>5</v>
      </c>
      <c r="O44" s="2">
        <v>10</v>
      </c>
      <c r="P44" s="2">
        <v>10</v>
      </c>
      <c r="Q44" s="2">
        <v>15</v>
      </c>
      <c r="R44" s="2">
        <v>4</v>
      </c>
      <c r="S44" s="6">
        <v>1.9</v>
      </c>
      <c r="T44" s="6">
        <v>1.4</v>
      </c>
      <c r="U44" s="8">
        <f t="shared" si="14"/>
        <v>117.03999999999998</v>
      </c>
      <c r="V44" s="1">
        <v>10</v>
      </c>
      <c r="W44" s="2">
        <v>9</v>
      </c>
      <c r="X44" s="2">
        <v>23</v>
      </c>
      <c r="Y44" s="6">
        <v>1.4</v>
      </c>
      <c r="Z44" s="6">
        <v>1.6</v>
      </c>
      <c r="AA44" s="8">
        <f t="shared" si="15"/>
        <v>94.08</v>
      </c>
      <c r="AB44" s="9">
        <f t="shared" si="16"/>
        <v>262.96</v>
      </c>
      <c r="AC44" s="12">
        <f aca="true" t="shared" si="17" ref="AC44:AC56">RANK(AB44,$AB$43:$AB$56)</f>
        <v>2</v>
      </c>
    </row>
    <row r="45" spans="1:29" ht="12.75">
      <c r="A45" s="12">
        <f t="shared" si="12"/>
        <v>3</v>
      </c>
      <c r="B45" s="2" t="s">
        <v>60</v>
      </c>
      <c r="C45" s="36" t="s">
        <v>144</v>
      </c>
      <c r="D45" s="36" t="s">
        <v>145</v>
      </c>
      <c r="E45" s="36" t="s">
        <v>146</v>
      </c>
      <c r="F45" s="36" t="s">
        <v>147</v>
      </c>
      <c r="G45" s="2" t="s">
        <v>143</v>
      </c>
      <c r="H45" s="5" t="s">
        <v>60</v>
      </c>
      <c r="I45" s="7">
        <v>18</v>
      </c>
      <c r="J45" s="6">
        <v>2</v>
      </c>
      <c r="K45" s="6">
        <v>1.9</v>
      </c>
      <c r="L45" s="6">
        <v>1.8</v>
      </c>
      <c r="M45" s="8">
        <f t="shared" si="13"/>
        <v>68.4</v>
      </c>
      <c r="N45" s="1">
        <v>5</v>
      </c>
      <c r="O45" s="2">
        <v>9</v>
      </c>
      <c r="P45" s="2">
        <v>9</v>
      </c>
      <c r="Q45" s="2">
        <v>0</v>
      </c>
      <c r="R45" s="2">
        <v>0</v>
      </c>
      <c r="S45" s="6">
        <v>1.3</v>
      </c>
      <c r="T45" s="6">
        <v>1.7</v>
      </c>
      <c r="U45" s="8">
        <f t="shared" si="14"/>
        <v>50.830000000000005</v>
      </c>
      <c r="V45" s="1">
        <v>10</v>
      </c>
      <c r="W45" s="2">
        <v>13</v>
      </c>
      <c r="X45" s="2">
        <v>22</v>
      </c>
      <c r="Y45" s="6">
        <v>1.8</v>
      </c>
      <c r="Z45" s="6">
        <v>1.7</v>
      </c>
      <c r="AA45" s="8">
        <f t="shared" si="15"/>
        <v>137.7</v>
      </c>
      <c r="AB45" s="9">
        <f t="shared" si="16"/>
        <v>256.93</v>
      </c>
      <c r="AC45" s="12">
        <f t="shared" si="17"/>
        <v>3</v>
      </c>
    </row>
    <row r="46" spans="1:29" ht="12.75">
      <c r="A46" s="12">
        <f t="shared" si="12"/>
        <v>4</v>
      </c>
      <c r="B46" s="2" t="s">
        <v>57</v>
      </c>
      <c r="C46" s="31" t="s">
        <v>136</v>
      </c>
      <c r="D46" s="32" t="s">
        <v>136</v>
      </c>
      <c r="E46" s="32"/>
      <c r="F46" s="31"/>
      <c r="G46" s="2" t="s">
        <v>101</v>
      </c>
      <c r="H46" s="5" t="s">
        <v>57</v>
      </c>
      <c r="I46" s="7">
        <v>19</v>
      </c>
      <c r="J46" s="6">
        <v>3</v>
      </c>
      <c r="K46" s="6">
        <v>1.8</v>
      </c>
      <c r="L46" s="6">
        <v>1.9</v>
      </c>
      <c r="M46" s="8">
        <f t="shared" si="13"/>
        <v>75.24</v>
      </c>
      <c r="N46" s="1">
        <v>4</v>
      </c>
      <c r="O46" s="2">
        <v>9</v>
      </c>
      <c r="P46" s="2">
        <v>8</v>
      </c>
      <c r="Q46" s="2">
        <v>0</v>
      </c>
      <c r="R46" s="2">
        <v>0</v>
      </c>
      <c r="S46" s="6">
        <v>1.4</v>
      </c>
      <c r="T46" s="6">
        <v>1.7</v>
      </c>
      <c r="U46" s="8">
        <f t="shared" si="14"/>
        <v>49.98</v>
      </c>
      <c r="V46" s="1">
        <v>9</v>
      </c>
      <c r="W46" s="2">
        <v>11</v>
      </c>
      <c r="X46" s="2">
        <v>24</v>
      </c>
      <c r="Y46" s="6">
        <v>1.7</v>
      </c>
      <c r="Z46" s="6">
        <v>1.6</v>
      </c>
      <c r="AA46" s="8">
        <f t="shared" si="15"/>
        <v>119.68</v>
      </c>
      <c r="AB46" s="9">
        <f t="shared" si="16"/>
        <v>244.9</v>
      </c>
      <c r="AC46" s="12">
        <f t="shared" si="17"/>
        <v>4</v>
      </c>
    </row>
    <row r="47" spans="1:29" ht="12.75">
      <c r="A47" s="12">
        <f t="shared" si="12"/>
        <v>5</v>
      </c>
      <c r="B47" s="2" t="s">
        <v>51</v>
      </c>
      <c r="C47" s="33" t="s">
        <v>123</v>
      </c>
      <c r="D47" s="33" t="s">
        <v>123</v>
      </c>
      <c r="E47" s="31"/>
      <c r="F47" s="31"/>
      <c r="G47" s="3" t="s">
        <v>122</v>
      </c>
      <c r="H47" s="5" t="s">
        <v>51</v>
      </c>
      <c r="I47" s="7">
        <v>18</v>
      </c>
      <c r="J47" s="6">
        <v>0</v>
      </c>
      <c r="K47" s="6">
        <v>1.9</v>
      </c>
      <c r="L47" s="6">
        <v>1.8</v>
      </c>
      <c r="M47" s="8">
        <f t="shared" si="13"/>
        <v>61.559999999999995</v>
      </c>
      <c r="N47" s="1">
        <v>4</v>
      </c>
      <c r="O47" s="2">
        <v>4</v>
      </c>
      <c r="P47" s="2">
        <v>8</v>
      </c>
      <c r="Q47" s="2">
        <v>0</v>
      </c>
      <c r="R47" s="2">
        <v>0</v>
      </c>
      <c r="S47" s="6">
        <v>1.1</v>
      </c>
      <c r="T47" s="6">
        <v>1.3</v>
      </c>
      <c r="U47" s="8">
        <f t="shared" si="14"/>
        <v>22.880000000000003</v>
      </c>
      <c r="V47" s="1">
        <v>10</v>
      </c>
      <c r="W47" s="2">
        <v>13</v>
      </c>
      <c r="X47" s="2">
        <v>23</v>
      </c>
      <c r="Y47" s="6">
        <v>1.7</v>
      </c>
      <c r="Z47" s="6">
        <v>1.8</v>
      </c>
      <c r="AA47" s="8">
        <f t="shared" si="15"/>
        <v>140.76000000000002</v>
      </c>
      <c r="AB47" s="9">
        <f t="shared" si="16"/>
        <v>225.20000000000002</v>
      </c>
      <c r="AC47" s="12">
        <f t="shared" si="17"/>
        <v>5</v>
      </c>
    </row>
    <row r="48" spans="1:29" ht="12.75">
      <c r="A48" s="12">
        <f t="shared" si="12"/>
        <v>6</v>
      </c>
      <c r="B48" s="2" t="s">
        <v>59</v>
      </c>
      <c r="C48" s="35" t="s">
        <v>142</v>
      </c>
      <c r="D48" s="35" t="s">
        <v>142</v>
      </c>
      <c r="E48" s="35"/>
      <c r="F48" s="31"/>
      <c r="G48" s="34" t="s">
        <v>141</v>
      </c>
      <c r="H48" s="5" t="s">
        <v>59</v>
      </c>
      <c r="I48" s="7">
        <v>16</v>
      </c>
      <c r="J48" s="6">
        <v>0</v>
      </c>
      <c r="K48" s="6">
        <v>1.8</v>
      </c>
      <c r="L48" s="6">
        <v>1.8</v>
      </c>
      <c r="M48" s="8">
        <f t="shared" si="13"/>
        <v>51.84</v>
      </c>
      <c r="N48" s="1">
        <v>4</v>
      </c>
      <c r="O48" s="2">
        <v>0</v>
      </c>
      <c r="P48" s="2">
        <v>5</v>
      </c>
      <c r="Q48" s="2">
        <v>0</v>
      </c>
      <c r="R48" s="2">
        <v>0</v>
      </c>
      <c r="S48" s="6">
        <v>1.1</v>
      </c>
      <c r="T48" s="6">
        <v>1.3</v>
      </c>
      <c r="U48" s="8">
        <f t="shared" si="14"/>
        <v>12.870000000000001</v>
      </c>
      <c r="V48" s="1">
        <v>10</v>
      </c>
      <c r="W48" s="2">
        <v>13</v>
      </c>
      <c r="X48" s="2">
        <v>23</v>
      </c>
      <c r="Y48" s="6">
        <v>1.8</v>
      </c>
      <c r="Z48" s="6">
        <v>1.9</v>
      </c>
      <c r="AA48" s="8">
        <f t="shared" si="15"/>
        <v>157.32</v>
      </c>
      <c r="AB48" s="9">
        <f t="shared" si="16"/>
        <v>222.03</v>
      </c>
      <c r="AC48" s="12">
        <f t="shared" si="17"/>
        <v>6</v>
      </c>
    </row>
    <row r="49" spans="1:29" ht="12.75">
      <c r="A49" s="12">
        <f t="shared" si="12"/>
        <v>7</v>
      </c>
      <c r="B49" s="2" t="s">
        <v>53</v>
      </c>
      <c r="C49" s="35" t="s">
        <v>128</v>
      </c>
      <c r="D49" s="35" t="s">
        <v>128</v>
      </c>
      <c r="E49" s="35"/>
      <c r="F49" s="31"/>
      <c r="G49" s="23" t="s">
        <v>127</v>
      </c>
      <c r="H49" s="5" t="s">
        <v>53</v>
      </c>
      <c r="I49" s="7">
        <v>0</v>
      </c>
      <c r="J49" s="6">
        <v>0</v>
      </c>
      <c r="K49" s="6">
        <v>1</v>
      </c>
      <c r="L49" s="6">
        <v>1</v>
      </c>
      <c r="M49" s="8">
        <f t="shared" si="13"/>
        <v>0</v>
      </c>
      <c r="N49" s="1">
        <v>5</v>
      </c>
      <c r="O49" s="2">
        <v>9</v>
      </c>
      <c r="P49" s="2">
        <v>9</v>
      </c>
      <c r="Q49" s="2">
        <v>15</v>
      </c>
      <c r="R49" s="2">
        <v>5</v>
      </c>
      <c r="S49" s="6">
        <v>1.9</v>
      </c>
      <c r="T49" s="6">
        <v>1.8</v>
      </c>
      <c r="U49" s="8">
        <f t="shared" si="14"/>
        <v>147.06</v>
      </c>
      <c r="V49" s="1">
        <v>5</v>
      </c>
      <c r="W49" s="2">
        <v>5</v>
      </c>
      <c r="X49" s="2">
        <v>12</v>
      </c>
      <c r="Y49" s="6">
        <v>1.6</v>
      </c>
      <c r="Z49" s="6">
        <v>1.8</v>
      </c>
      <c r="AA49" s="8">
        <f t="shared" si="15"/>
        <v>63.36000000000001</v>
      </c>
      <c r="AB49" s="9">
        <f t="shared" si="16"/>
        <v>210.42000000000002</v>
      </c>
      <c r="AC49" s="12">
        <f t="shared" si="17"/>
        <v>7</v>
      </c>
    </row>
    <row r="50" spans="1:29" ht="12.75">
      <c r="A50" s="12">
        <f t="shared" si="12"/>
        <v>8</v>
      </c>
      <c r="B50" s="2" t="s">
        <v>52</v>
      </c>
      <c r="C50" s="31" t="s">
        <v>124</v>
      </c>
      <c r="D50" s="31" t="s">
        <v>125</v>
      </c>
      <c r="E50" s="35" t="s">
        <v>126</v>
      </c>
      <c r="F50" s="31"/>
      <c r="G50" s="2" t="s">
        <v>122</v>
      </c>
      <c r="H50" s="5" t="s">
        <v>52</v>
      </c>
      <c r="I50" s="7">
        <v>10</v>
      </c>
      <c r="J50" s="6">
        <v>0</v>
      </c>
      <c r="K50" s="6">
        <v>1.8</v>
      </c>
      <c r="L50" s="6">
        <v>1.8</v>
      </c>
      <c r="M50" s="8">
        <f t="shared" si="13"/>
        <v>32.4</v>
      </c>
      <c r="N50" s="1">
        <v>5</v>
      </c>
      <c r="O50" s="2">
        <v>9</v>
      </c>
      <c r="P50" s="2">
        <v>9</v>
      </c>
      <c r="Q50" s="2">
        <v>14</v>
      </c>
      <c r="R50" s="2">
        <v>1</v>
      </c>
      <c r="S50" s="6">
        <v>1.6</v>
      </c>
      <c r="T50" s="6">
        <v>1.6</v>
      </c>
      <c r="U50" s="8">
        <f t="shared" si="14"/>
        <v>97.28000000000002</v>
      </c>
      <c r="V50" s="1">
        <v>9</v>
      </c>
      <c r="W50" s="2">
        <v>10</v>
      </c>
      <c r="X50" s="2">
        <v>2</v>
      </c>
      <c r="Y50" s="6">
        <v>1.4</v>
      </c>
      <c r="Z50" s="6">
        <v>1.6</v>
      </c>
      <c r="AA50" s="8">
        <f t="shared" si="15"/>
        <v>47.04</v>
      </c>
      <c r="AB50" s="9">
        <f t="shared" si="16"/>
        <v>176.72</v>
      </c>
      <c r="AC50" s="12">
        <f t="shared" si="17"/>
        <v>8</v>
      </c>
    </row>
    <row r="51" spans="1:29" ht="12.75">
      <c r="A51" s="12">
        <f t="shared" si="12"/>
        <v>9</v>
      </c>
      <c r="B51" s="2" t="s">
        <v>54</v>
      </c>
      <c r="C51" s="31" t="s">
        <v>129</v>
      </c>
      <c r="D51" s="31" t="s">
        <v>130</v>
      </c>
      <c r="E51" s="31"/>
      <c r="F51" s="31"/>
      <c r="G51" s="2" t="s">
        <v>88</v>
      </c>
      <c r="H51" s="5" t="s">
        <v>54</v>
      </c>
      <c r="I51" s="7">
        <v>17</v>
      </c>
      <c r="J51" s="6">
        <v>3</v>
      </c>
      <c r="K51" s="6">
        <v>1.7</v>
      </c>
      <c r="L51" s="6">
        <v>1.7</v>
      </c>
      <c r="M51" s="8">
        <f t="shared" si="13"/>
        <v>57.8</v>
      </c>
      <c r="N51" s="1">
        <v>5</v>
      </c>
      <c r="O51" s="2">
        <v>10</v>
      </c>
      <c r="P51" s="2">
        <v>10</v>
      </c>
      <c r="Q51" s="2">
        <v>14</v>
      </c>
      <c r="R51" s="2">
        <v>3</v>
      </c>
      <c r="S51" s="6">
        <v>1.7</v>
      </c>
      <c r="T51" s="6">
        <v>1.6</v>
      </c>
      <c r="U51" s="8">
        <f t="shared" si="14"/>
        <v>114.24</v>
      </c>
      <c r="V51" s="1">
        <v>0</v>
      </c>
      <c r="W51" s="2">
        <v>0</v>
      </c>
      <c r="X51" s="2">
        <v>0</v>
      </c>
      <c r="Y51" s="6">
        <v>1</v>
      </c>
      <c r="Z51" s="6">
        <v>1</v>
      </c>
      <c r="AA51" s="8">
        <f t="shared" si="15"/>
        <v>0</v>
      </c>
      <c r="AB51" s="9">
        <f t="shared" si="16"/>
        <v>172.04</v>
      </c>
      <c r="AC51" s="12">
        <f t="shared" si="17"/>
        <v>9</v>
      </c>
    </row>
    <row r="52" spans="1:29" ht="12.75">
      <c r="A52" s="12">
        <f t="shared" si="12"/>
        <v>10</v>
      </c>
      <c r="B52" s="2" t="s">
        <v>58</v>
      </c>
      <c r="C52" s="31" t="s">
        <v>138</v>
      </c>
      <c r="D52" s="31" t="s">
        <v>139</v>
      </c>
      <c r="E52" s="31" t="s">
        <v>140</v>
      </c>
      <c r="F52" s="31"/>
      <c r="G52" s="2" t="s">
        <v>137</v>
      </c>
      <c r="H52" s="5" t="s">
        <v>58</v>
      </c>
      <c r="I52" s="7">
        <v>17</v>
      </c>
      <c r="J52" s="6">
        <v>8</v>
      </c>
      <c r="K52" s="6">
        <v>1.5</v>
      </c>
      <c r="L52" s="6">
        <v>1.6</v>
      </c>
      <c r="M52" s="8">
        <f t="shared" si="13"/>
        <v>60</v>
      </c>
      <c r="N52" s="1">
        <v>5</v>
      </c>
      <c r="O52" s="2">
        <v>5</v>
      </c>
      <c r="P52" s="2">
        <v>5</v>
      </c>
      <c r="Q52" s="2">
        <v>0</v>
      </c>
      <c r="R52" s="2">
        <v>0</v>
      </c>
      <c r="S52" s="6">
        <v>1.1</v>
      </c>
      <c r="T52" s="6">
        <v>1.2</v>
      </c>
      <c r="U52" s="8">
        <f t="shared" si="14"/>
        <v>19.8</v>
      </c>
      <c r="V52" s="1">
        <v>0</v>
      </c>
      <c r="W52" s="2">
        <v>0</v>
      </c>
      <c r="X52" s="2">
        <v>0</v>
      </c>
      <c r="Y52" s="6">
        <v>1</v>
      </c>
      <c r="Z52" s="6">
        <v>1</v>
      </c>
      <c r="AA52" s="8">
        <f t="shared" si="15"/>
        <v>0</v>
      </c>
      <c r="AB52" s="9">
        <f t="shared" si="16"/>
        <v>79.8</v>
      </c>
      <c r="AC52" s="12">
        <f t="shared" si="17"/>
        <v>10</v>
      </c>
    </row>
    <row r="53" spans="1:29" ht="12.75">
      <c r="A53" s="12">
        <f t="shared" si="12"/>
        <v>11</v>
      </c>
      <c r="B53" s="2" t="s">
        <v>50</v>
      </c>
      <c r="C53" s="35" t="s">
        <v>118</v>
      </c>
      <c r="D53" s="35" t="s">
        <v>119</v>
      </c>
      <c r="E53" s="37" t="s">
        <v>120</v>
      </c>
      <c r="F53" s="35" t="s">
        <v>121</v>
      </c>
      <c r="G53" s="23" t="s">
        <v>74</v>
      </c>
      <c r="H53" s="5" t="s">
        <v>50</v>
      </c>
      <c r="I53" s="7">
        <v>8</v>
      </c>
      <c r="J53" s="6">
        <v>0</v>
      </c>
      <c r="K53" s="6">
        <v>1.2</v>
      </c>
      <c r="L53" s="6">
        <v>1.3</v>
      </c>
      <c r="M53" s="8">
        <f t="shared" si="13"/>
        <v>12.48</v>
      </c>
      <c r="N53" s="1">
        <v>5</v>
      </c>
      <c r="O53" s="2">
        <v>6</v>
      </c>
      <c r="P53" s="2">
        <v>8</v>
      </c>
      <c r="Q53" s="2">
        <v>9</v>
      </c>
      <c r="R53" s="2">
        <v>0</v>
      </c>
      <c r="S53" s="6">
        <v>1.5</v>
      </c>
      <c r="T53" s="6">
        <v>1.5</v>
      </c>
      <c r="U53" s="8">
        <f t="shared" si="14"/>
        <v>63</v>
      </c>
      <c r="V53" s="1">
        <v>0</v>
      </c>
      <c r="W53" s="2">
        <v>0</v>
      </c>
      <c r="X53" s="2">
        <v>0</v>
      </c>
      <c r="Y53" s="6">
        <v>1</v>
      </c>
      <c r="Z53" s="6">
        <v>1</v>
      </c>
      <c r="AA53" s="8">
        <f t="shared" si="15"/>
        <v>0</v>
      </c>
      <c r="AB53" s="9">
        <f t="shared" si="16"/>
        <v>75.48</v>
      </c>
      <c r="AC53" s="12">
        <f t="shared" si="17"/>
        <v>11</v>
      </c>
    </row>
    <row r="54" spans="1:29" ht="12.75">
      <c r="A54" s="12">
        <f t="shared" si="12"/>
        <v>12</v>
      </c>
      <c r="B54" s="2" t="s">
        <v>68</v>
      </c>
      <c r="C54" s="36" t="s">
        <v>153</v>
      </c>
      <c r="D54" s="36" t="s">
        <v>154</v>
      </c>
      <c r="E54" s="36" t="s">
        <v>155</v>
      </c>
      <c r="F54" s="36" t="s">
        <v>156</v>
      </c>
      <c r="G54" s="2" t="s">
        <v>152</v>
      </c>
      <c r="H54" s="5" t="s">
        <v>68</v>
      </c>
      <c r="I54" s="7">
        <v>18</v>
      </c>
      <c r="J54" s="6">
        <v>14</v>
      </c>
      <c r="K54" s="6">
        <v>1.4</v>
      </c>
      <c r="L54" s="6">
        <v>1.5</v>
      </c>
      <c r="M54" s="8">
        <f t="shared" si="13"/>
        <v>67.19999999999999</v>
      </c>
      <c r="N54" s="1">
        <v>0</v>
      </c>
      <c r="O54" s="2">
        <v>0</v>
      </c>
      <c r="P54" s="2">
        <v>0</v>
      </c>
      <c r="Q54" s="2">
        <v>0</v>
      </c>
      <c r="R54" s="2">
        <v>0</v>
      </c>
      <c r="S54" s="6">
        <v>1</v>
      </c>
      <c r="T54" s="6">
        <v>1</v>
      </c>
      <c r="U54" s="8">
        <f t="shared" si="14"/>
        <v>0</v>
      </c>
      <c r="V54" s="1">
        <v>0</v>
      </c>
      <c r="W54" s="2">
        <v>0</v>
      </c>
      <c r="X54" s="2">
        <v>0</v>
      </c>
      <c r="Y54" s="6">
        <v>1</v>
      </c>
      <c r="Z54" s="6">
        <v>1</v>
      </c>
      <c r="AA54" s="8">
        <f t="shared" si="15"/>
        <v>0</v>
      </c>
      <c r="AB54" s="9">
        <f t="shared" si="16"/>
        <v>67.19999999999999</v>
      </c>
      <c r="AC54" s="12">
        <f t="shared" si="17"/>
        <v>12</v>
      </c>
    </row>
    <row r="55" spans="1:29" ht="12.75">
      <c r="A55" s="12">
        <f t="shared" si="12"/>
        <v>13</v>
      </c>
      <c r="B55" s="2" t="s">
        <v>61</v>
      </c>
      <c r="C55" s="31" t="s">
        <v>149</v>
      </c>
      <c r="D55" s="31" t="s">
        <v>150</v>
      </c>
      <c r="E55" s="29" t="s">
        <v>151</v>
      </c>
      <c r="F55" s="29"/>
      <c r="G55" s="2" t="s">
        <v>148</v>
      </c>
      <c r="H55" s="5" t="s">
        <v>61</v>
      </c>
      <c r="I55" s="7">
        <v>12</v>
      </c>
      <c r="J55" s="6">
        <v>0</v>
      </c>
      <c r="K55" s="6">
        <v>1.6</v>
      </c>
      <c r="L55" s="6">
        <v>1.5</v>
      </c>
      <c r="M55" s="8">
        <f t="shared" si="13"/>
        <v>28.800000000000004</v>
      </c>
      <c r="N55" s="1">
        <v>5</v>
      </c>
      <c r="O55" s="2">
        <v>0</v>
      </c>
      <c r="P55" s="2">
        <v>0</v>
      </c>
      <c r="Q55" s="2">
        <v>0</v>
      </c>
      <c r="R55" s="2">
        <v>0</v>
      </c>
      <c r="S55" s="6">
        <v>1</v>
      </c>
      <c r="T55" s="6">
        <v>1.1</v>
      </c>
      <c r="U55" s="8">
        <f t="shared" si="14"/>
        <v>5.5</v>
      </c>
      <c r="V55" s="1">
        <v>0</v>
      </c>
      <c r="W55" s="2">
        <v>0</v>
      </c>
      <c r="X55" s="2">
        <v>0</v>
      </c>
      <c r="Y55" s="6">
        <v>1</v>
      </c>
      <c r="Z55" s="6">
        <v>1</v>
      </c>
      <c r="AA55" s="8">
        <f t="shared" si="15"/>
        <v>0</v>
      </c>
      <c r="AB55" s="9">
        <f t="shared" si="16"/>
        <v>34.300000000000004</v>
      </c>
      <c r="AC55" s="12">
        <f t="shared" si="17"/>
        <v>13</v>
      </c>
    </row>
    <row r="56" spans="1:29" ht="12.75">
      <c r="A56" s="12">
        <f t="shared" si="12"/>
        <v>14</v>
      </c>
      <c r="B56" s="2" t="s">
        <v>49</v>
      </c>
      <c r="C56" s="31" t="s">
        <v>117</v>
      </c>
      <c r="D56" s="31" t="s">
        <v>117</v>
      </c>
      <c r="E56" s="31"/>
      <c r="F56" s="31"/>
      <c r="G56" s="2" t="s">
        <v>116</v>
      </c>
      <c r="H56" s="5" t="s">
        <v>49</v>
      </c>
      <c r="I56" s="7">
        <v>6</v>
      </c>
      <c r="J56" s="6">
        <v>0</v>
      </c>
      <c r="K56" s="6">
        <v>1.7</v>
      </c>
      <c r="L56" s="6">
        <v>1.7</v>
      </c>
      <c r="M56" s="8">
        <f t="shared" si="13"/>
        <v>17.34</v>
      </c>
      <c r="N56" s="1">
        <v>0</v>
      </c>
      <c r="O56" s="2">
        <v>0</v>
      </c>
      <c r="P56" s="2">
        <v>4</v>
      </c>
      <c r="Q56" s="2">
        <v>0</v>
      </c>
      <c r="R56" s="2">
        <v>0</v>
      </c>
      <c r="S56" s="6">
        <v>1.1</v>
      </c>
      <c r="T56" s="6">
        <v>1.1</v>
      </c>
      <c r="U56" s="8">
        <f t="shared" si="14"/>
        <v>4.840000000000001</v>
      </c>
      <c r="V56" s="1">
        <v>0</v>
      </c>
      <c r="W56" s="2">
        <v>0</v>
      </c>
      <c r="X56" s="2">
        <v>0</v>
      </c>
      <c r="Y56" s="6">
        <v>1</v>
      </c>
      <c r="Z56" s="6">
        <v>1</v>
      </c>
      <c r="AA56" s="8">
        <f t="shared" si="15"/>
        <v>0</v>
      </c>
      <c r="AB56" s="9">
        <f t="shared" si="16"/>
        <v>22.18</v>
      </c>
      <c r="AC56" s="12">
        <f t="shared" si="17"/>
        <v>14</v>
      </c>
    </row>
  </sheetData>
  <mergeCells count="27">
    <mergeCell ref="AC41:AC42"/>
    <mergeCell ref="AD22:AD23"/>
    <mergeCell ref="AE22:AE23"/>
    <mergeCell ref="A41:A42"/>
    <mergeCell ref="B41:B42"/>
    <mergeCell ref="G41:G42"/>
    <mergeCell ref="H41:H42"/>
    <mergeCell ref="I41:M41"/>
    <mergeCell ref="N41:U41"/>
    <mergeCell ref="V41:AA41"/>
    <mergeCell ref="AB41:AB42"/>
    <mergeCell ref="I22:N22"/>
    <mergeCell ref="O22:U22"/>
    <mergeCell ref="V22:AC22"/>
    <mergeCell ref="A22:A23"/>
    <mergeCell ref="B22:B23"/>
    <mergeCell ref="G22:G23"/>
    <mergeCell ref="H22:H23"/>
    <mergeCell ref="AC3:AC4"/>
    <mergeCell ref="AD3:AD4"/>
    <mergeCell ref="I3:O3"/>
    <mergeCell ref="P3:U3"/>
    <mergeCell ref="V3:AB3"/>
    <mergeCell ref="A3:A4"/>
    <mergeCell ref="B3:B4"/>
    <mergeCell ref="G3:G4"/>
    <mergeCell ref="H3: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Kocíková</dc:creator>
  <cp:keywords/>
  <dc:description/>
  <cp:lastModifiedBy>Jiří - Sumbal</cp:lastModifiedBy>
  <cp:lastPrinted>2008-06-07T19:38:42Z</cp:lastPrinted>
  <dcterms:created xsi:type="dcterms:W3CDTF">2005-04-27T09:21:14Z</dcterms:created>
  <dcterms:modified xsi:type="dcterms:W3CDTF">2008-06-07T19:38:46Z</dcterms:modified>
  <cp:category/>
  <cp:version/>
  <cp:contentType/>
  <cp:contentStatus/>
</cp:coreProperties>
</file>